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1352" windowHeight="6036" tabRatio="692"/>
  </bookViews>
  <sheets>
    <sheet name="koptame" sheetId="88" r:id="rId1"/>
    <sheet name="Kopizm.apr." sheetId="86" r:id="rId2"/>
    <sheet name="1-1" sheetId="84" r:id="rId3"/>
    <sheet name="1-2" sheetId="89" r:id="rId4"/>
    <sheet name="1-3" sheetId="90" r:id="rId5"/>
    <sheet name="1-4" sheetId="91" r:id="rId6"/>
    <sheet name="ved" sheetId="92" r:id="rId7"/>
    <sheet name="sa" sheetId="93" r:id="rId8"/>
  </sheets>
  <definedNames>
    <definedName name="_xlnm.Print_Area" localSheetId="2">'1-1'!$A$1:$P$41</definedName>
    <definedName name="_xlnm.Print_Area" localSheetId="3">'1-2'!$A$1:$P$63</definedName>
    <definedName name="_xlnm.Print_Area" localSheetId="4">'1-3'!$A$1:$P$46</definedName>
    <definedName name="_xlnm.Print_Area" localSheetId="5">'1-4'!$A$1:$P$53</definedName>
    <definedName name="_xlnm.Print_Area" localSheetId="1">Kopizm.apr.!$A$1:$H$37</definedName>
    <definedName name="_xlnm.Print_Area" localSheetId="0">koptame!$A$1:$C$35</definedName>
    <definedName name="_xlnm.Print_Area" localSheetId="7">sa!$A$1:$P$143</definedName>
    <definedName name="_xlnm.Print_Area" localSheetId="6">ved!$A$1:$P$136</definedName>
    <definedName name="_xlnm.Print_Titles" localSheetId="2">'1-1'!$15:$15</definedName>
    <definedName name="_xlnm.Print_Titles" localSheetId="3">'1-2'!$15:$15</definedName>
    <definedName name="_xlnm.Print_Titles" localSheetId="4">'1-3'!$15:$15</definedName>
    <definedName name="_xlnm.Print_Titles" localSheetId="5">'1-4'!$15:$15</definedName>
    <definedName name="_xlnm.Print_Titles" localSheetId="7">sa!$12:$16</definedName>
    <definedName name="_xlnm.Print_Titles" localSheetId="6">ved!$12:$16</definedName>
  </definedNames>
  <calcPr calcId="125725"/>
</workbook>
</file>

<file path=xl/calcChain.xml><?xml version="1.0" encoding="utf-8"?>
<calcChain xmlns="http://schemas.openxmlformats.org/spreadsheetml/2006/main">
  <c r="C6" i="84"/>
  <c r="O36" i="89"/>
  <c r="N36"/>
  <c r="M36"/>
  <c r="L36"/>
  <c r="K36"/>
  <c r="O35"/>
  <c r="N35"/>
  <c r="M35"/>
  <c r="L35"/>
  <c r="K35"/>
  <c r="P36"/>
  <c r="M36" i="91"/>
  <c r="N36"/>
  <c r="O36"/>
  <c r="L36"/>
  <c r="K36"/>
  <c r="M35"/>
  <c r="N35"/>
  <c r="O35"/>
  <c r="P35" s="1"/>
  <c r="L35"/>
  <c r="K35"/>
  <c r="M30" i="90"/>
  <c r="N30"/>
  <c r="O30"/>
  <c r="L30"/>
  <c r="K30"/>
  <c r="M29"/>
  <c r="N29"/>
  <c r="O29"/>
  <c r="P29" s="1"/>
  <c r="L29"/>
  <c r="K29"/>
  <c r="M28"/>
  <c r="N28"/>
  <c r="O28"/>
  <c r="L28"/>
  <c r="K28"/>
  <c r="M19"/>
  <c r="N19"/>
  <c r="O19"/>
  <c r="L19"/>
  <c r="K19"/>
  <c r="M35"/>
  <c r="N35"/>
  <c r="O35"/>
  <c r="L35"/>
  <c r="K35"/>
  <c r="M34"/>
  <c r="N34"/>
  <c r="O34"/>
  <c r="L34"/>
  <c r="K34"/>
  <c r="M22"/>
  <c r="N22"/>
  <c r="O22"/>
  <c r="L22"/>
  <c r="K22"/>
  <c r="M21"/>
  <c r="N21"/>
  <c r="O21"/>
  <c r="L21"/>
  <c r="K21"/>
  <c r="M19" i="89"/>
  <c r="N19"/>
  <c r="P19" s="1"/>
  <c r="O19"/>
  <c r="L19"/>
  <c r="K19"/>
  <c r="M25"/>
  <c r="M26"/>
  <c r="M24"/>
  <c r="M27"/>
  <c r="M28"/>
  <c r="M29"/>
  <c r="M30"/>
  <c r="M31"/>
  <c r="M32"/>
  <c r="M33"/>
  <c r="M34"/>
  <c r="M37"/>
  <c r="M38"/>
  <c r="M39"/>
  <c r="M40"/>
  <c r="M41"/>
  <c r="M42"/>
  <c r="M43"/>
  <c r="M44"/>
  <c r="M45"/>
  <c r="M46"/>
  <c r="M47"/>
  <c r="M48"/>
  <c r="M49"/>
  <c r="M50"/>
  <c r="M51"/>
  <c r="M52"/>
  <c r="M53"/>
  <c r="M25" i="90"/>
  <c r="M26"/>
  <c r="M24"/>
  <c r="M23"/>
  <c r="M27"/>
  <c r="M17"/>
  <c r="M18"/>
  <c r="M20"/>
  <c r="M31"/>
  <c r="M32"/>
  <c r="M33"/>
  <c r="M36"/>
  <c r="M26" i="91"/>
  <c r="M27"/>
  <c r="P27" s="1"/>
  <c r="M28"/>
  <c r="M17"/>
  <c r="M18"/>
  <c r="M19"/>
  <c r="M20"/>
  <c r="M21"/>
  <c r="M22"/>
  <c r="M23"/>
  <c r="M24"/>
  <c r="M25"/>
  <c r="M29"/>
  <c r="M30"/>
  <c r="M31"/>
  <c r="M32"/>
  <c r="M33"/>
  <c r="M34"/>
  <c r="P34" s="1"/>
  <c r="M37"/>
  <c r="M38"/>
  <c r="M39"/>
  <c r="M40"/>
  <c r="M41"/>
  <c r="M42"/>
  <c r="M43"/>
  <c r="M44"/>
  <c r="M46" s="1"/>
  <c r="N25" i="89"/>
  <c r="N26"/>
  <c r="N24"/>
  <c r="N27"/>
  <c r="N28"/>
  <c r="N29"/>
  <c r="N30"/>
  <c r="N31"/>
  <c r="N32"/>
  <c r="N33"/>
  <c r="N34"/>
  <c r="N37"/>
  <c r="N38"/>
  <c r="N39"/>
  <c r="N40"/>
  <c r="N41"/>
  <c r="N42"/>
  <c r="N43"/>
  <c r="N44"/>
  <c r="N45"/>
  <c r="N46"/>
  <c r="N47"/>
  <c r="N48"/>
  <c r="N49"/>
  <c r="N50"/>
  <c r="N51"/>
  <c r="N52"/>
  <c r="N53"/>
  <c r="N54" s="1"/>
  <c r="O25"/>
  <c r="O26"/>
  <c r="O24"/>
  <c r="O27"/>
  <c r="O28"/>
  <c r="O29"/>
  <c r="O30"/>
  <c r="O31"/>
  <c r="O32"/>
  <c r="O33"/>
  <c r="O34"/>
  <c r="O37"/>
  <c r="O38"/>
  <c r="O39"/>
  <c r="O40"/>
  <c r="O41"/>
  <c r="O42"/>
  <c r="O43"/>
  <c r="O44"/>
  <c r="O45"/>
  <c r="O46"/>
  <c r="O47"/>
  <c r="O48"/>
  <c r="O49"/>
  <c r="O50"/>
  <c r="O51"/>
  <c r="O52"/>
  <c r="O53"/>
  <c r="N25" i="90"/>
  <c r="N26"/>
  <c r="N24"/>
  <c r="N23"/>
  <c r="N27"/>
  <c r="N17"/>
  <c r="N37" s="1"/>
  <c r="N18"/>
  <c r="N20"/>
  <c r="N31"/>
  <c r="N32"/>
  <c r="P32" s="1"/>
  <c r="N33"/>
  <c r="N36"/>
  <c r="O25"/>
  <c r="O26"/>
  <c r="O24"/>
  <c r="O23"/>
  <c r="O27"/>
  <c r="P27" s="1"/>
  <c r="O17"/>
  <c r="O18"/>
  <c r="O20"/>
  <c r="O31"/>
  <c r="O32"/>
  <c r="O33"/>
  <c r="O36"/>
  <c r="N26" i="91"/>
  <c r="N27"/>
  <c r="N28"/>
  <c r="N17"/>
  <c r="N18"/>
  <c r="N44" s="1"/>
  <c r="N19"/>
  <c r="N20"/>
  <c r="N21"/>
  <c r="N22"/>
  <c r="N23"/>
  <c r="N24"/>
  <c r="N25"/>
  <c r="N29"/>
  <c r="N30"/>
  <c r="N31"/>
  <c r="N32"/>
  <c r="N33"/>
  <c r="N34"/>
  <c r="N37"/>
  <c r="P37" s="1"/>
  <c r="N38"/>
  <c r="N39"/>
  <c r="N40"/>
  <c r="N41"/>
  <c r="N42"/>
  <c r="N43"/>
  <c r="O26"/>
  <c r="O27"/>
  <c r="O28"/>
  <c r="O17"/>
  <c r="O18"/>
  <c r="O19"/>
  <c r="O20"/>
  <c r="O21"/>
  <c r="P21"/>
  <c r="O22"/>
  <c r="O23"/>
  <c r="O24"/>
  <c r="P24"/>
  <c r="O25"/>
  <c r="O29"/>
  <c r="O30"/>
  <c r="O31"/>
  <c r="P31" s="1"/>
  <c r="O32"/>
  <c r="O33"/>
  <c r="O34"/>
  <c r="O37"/>
  <c r="O38"/>
  <c r="O39"/>
  <c r="O40"/>
  <c r="O41"/>
  <c r="O42"/>
  <c r="O43"/>
  <c r="K17" i="93"/>
  <c r="L17"/>
  <c r="M17"/>
  <c r="N17"/>
  <c r="O17"/>
  <c r="P17" s="1"/>
  <c r="K18"/>
  <c r="L18"/>
  <c r="M18"/>
  <c r="N18"/>
  <c r="P18" s="1"/>
  <c r="O18"/>
  <c r="K19"/>
  <c r="L19"/>
  <c r="M19"/>
  <c r="N19"/>
  <c r="O19"/>
  <c r="K20"/>
  <c r="L20"/>
  <c r="M20"/>
  <c r="N20"/>
  <c r="O20"/>
  <c r="K21"/>
  <c r="L21"/>
  <c r="M21"/>
  <c r="N21"/>
  <c r="O21"/>
  <c r="P21" s="1"/>
  <c r="K22"/>
  <c r="L22"/>
  <c r="M22"/>
  <c r="N22"/>
  <c r="O22"/>
  <c r="K23"/>
  <c r="L23"/>
  <c r="M23"/>
  <c r="N23"/>
  <c r="O23"/>
  <c r="K24"/>
  <c r="L24"/>
  <c r="M24"/>
  <c r="N24"/>
  <c r="P24" s="1"/>
  <c r="O24"/>
  <c r="K25"/>
  <c r="L25"/>
  <c r="M25"/>
  <c r="N25"/>
  <c r="O25"/>
  <c r="K26"/>
  <c r="L26"/>
  <c r="M26"/>
  <c r="N26"/>
  <c r="O26"/>
  <c r="K27"/>
  <c r="L27"/>
  <c r="M27"/>
  <c r="N27"/>
  <c r="O27"/>
  <c r="K28"/>
  <c r="L28"/>
  <c r="M28"/>
  <c r="N28"/>
  <c r="O28"/>
  <c r="K29"/>
  <c r="L29"/>
  <c r="M29"/>
  <c r="N29"/>
  <c r="O29"/>
  <c r="K30"/>
  <c r="L30"/>
  <c r="M30"/>
  <c r="N30"/>
  <c r="P30" s="1"/>
  <c r="O30"/>
  <c r="K31"/>
  <c r="L31"/>
  <c r="M31"/>
  <c r="N31"/>
  <c r="O31"/>
  <c r="K32"/>
  <c r="L32"/>
  <c r="M32"/>
  <c r="N32"/>
  <c r="O32"/>
  <c r="K33"/>
  <c r="L33"/>
  <c r="M33"/>
  <c r="N33"/>
  <c r="O33"/>
  <c r="K34"/>
  <c r="L34"/>
  <c r="M34"/>
  <c r="N34"/>
  <c r="O34"/>
  <c r="K35"/>
  <c r="L35"/>
  <c r="M35"/>
  <c r="N35"/>
  <c r="O35"/>
  <c r="K36"/>
  <c r="L36"/>
  <c r="M36"/>
  <c r="N36"/>
  <c r="O36"/>
  <c r="K37"/>
  <c r="L37"/>
  <c r="M37"/>
  <c r="N37"/>
  <c r="O37"/>
  <c r="K38"/>
  <c r="L38"/>
  <c r="M38"/>
  <c r="N38"/>
  <c r="O38"/>
  <c r="K39"/>
  <c r="L39"/>
  <c r="M39"/>
  <c r="N39"/>
  <c r="O39"/>
  <c r="K40"/>
  <c r="L40"/>
  <c r="M40"/>
  <c r="N40"/>
  <c r="O40"/>
  <c r="K41"/>
  <c r="L41"/>
  <c r="M41"/>
  <c r="N41"/>
  <c r="O41"/>
  <c r="K42"/>
  <c r="L42"/>
  <c r="M42"/>
  <c r="N42"/>
  <c r="O42"/>
  <c r="K43"/>
  <c r="L43"/>
  <c r="M43"/>
  <c r="N43"/>
  <c r="O43"/>
  <c r="K44"/>
  <c r="L44"/>
  <c r="M44"/>
  <c r="N44"/>
  <c r="O44"/>
  <c r="K45"/>
  <c r="L45"/>
  <c r="M45"/>
  <c r="N45"/>
  <c r="O45"/>
  <c r="K46"/>
  <c r="L46"/>
  <c r="M46"/>
  <c r="N46"/>
  <c r="O46"/>
  <c r="K47"/>
  <c r="L47"/>
  <c r="M47"/>
  <c r="N47"/>
  <c r="O47"/>
  <c r="K48"/>
  <c r="L48"/>
  <c r="M48"/>
  <c r="N48"/>
  <c r="O48"/>
  <c r="K49"/>
  <c r="L49"/>
  <c r="M49"/>
  <c r="N49"/>
  <c r="O49"/>
  <c r="K50"/>
  <c r="L50"/>
  <c r="M50"/>
  <c r="N50"/>
  <c r="O50"/>
  <c r="K51"/>
  <c r="L51"/>
  <c r="M51"/>
  <c r="N51"/>
  <c r="O51"/>
  <c r="K52"/>
  <c r="L52"/>
  <c r="M52"/>
  <c r="N52"/>
  <c r="O52"/>
  <c r="K53"/>
  <c r="L53"/>
  <c r="M53"/>
  <c r="N53"/>
  <c r="O53"/>
  <c r="K54"/>
  <c r="L54"/>
  <c r="M54"/>
  <c r="N54"/>
  <c r="O54"/>
  <c r="K55"/>
  <c r="L55"/>
  <c r="M55"/>
  <c r="N55"/>
  <c r="O55"/>
  <c r="K56"/>
  <c r="L56"/>
  <c r="M56"/>
  <c r="N56"/>
  <c r="O56"/>
  <c r="K57"/>
  <c r="L57"/>
  <c r="M57"/>
  <c r="N57"/>
  <c r="O57"/>
  <c r="K58"/>
  <c r="L58"/>
  <c r="M58"/>
  <c r="N58"/>
  <c r="O58"/>
  <c r="K59"/>
  <c r="L59"/>
  <c r="M59"/>
  <c r="N59"/>
  <c r="O59"/>
  <c r="K60"/>
  <c r="L60"/>
  <c r="M60"/>
  <c r="N60"/>
  <c r="O60"/>
  <c r="K61"/>
  <c r="L61"/>
  <c r="M61"/>
  <c r="N61"/>
  <c r="O61"/>
  <c r="K62"/>
  <c r="L62"/>
  <c r="M62"/>
  <c r="N62"/>
  <c r="O62"/>
  <c r="K63"/>
  <c r="L63"/>
  <c r="M63"/>
  <c r="N63"/>
  <c r="O63"/>
  <c r="K64"/>
  <c r="L64"/>
  <c r="M64"/>
  <c r="N64"/>
  <c r="O64"/>
  <c r="K65"/>
  <c r="L65"/>
  <c r="M65"/>
  <c r="N65"/>
  <c r="O65"/>
  <c r="K66"/>
  <c r="L66"/>
  <c r="M66"/>
  <c r="N66"/>
  <c r="O66"/>
  <c r="K67"/>
  <c r="L67"/>
  <c r="M67"/>
  <c r="N67"/>
  <c r="O67"/>
  <c r="K68"/>
  <c r="L68"/>
  <c r="M68"/>
  <c r="N68"/>
  <c r="O68"/>
  <c r="K69"/>
  <c r="L69"/>
  <c r="M69"/>
  <c r="N69"/>
  <c r="O69"/>
  <c r="K70"/>
  <c r="L70"/>
  <c r="M70"/>
  <c r="N70"/>
  <c r="O70"/>
  <c r="K71"/>
  <c r="L71"/>
  <c r="M71"/>
  <c r="N71"/>
  <c r="O71"/>
  <c r="K72"/>
  <c r="L72"/>
  <c r="M72"/>
  <c r="N72"/>
  <c r="O72"/>
  <c r="K73"/>
  <c r="L73"/>
  <c r="M73"/>
  <c r="N73"/>
  <c r="O73"/>
  <c r="K74"/>
  <c r="L74"/>
  <c r="M74"/>
  <c r="N74"/>
  <c r="O74"/>
  <c r="K75"/>
  <c r="L75"/>
  <c r="M75"/>
  <c r="N75"/>
  <c r="O75"/>
  <c r="K76"/>
  <c r="L76"/>
  <c r="M76"/>
  <c r="N76"/>
  <c r="O76"/>
  <c r="K77"/>
  <c r="L77"/>
  <c r="M77"/>
  <c r="N77"/>
  <c r="O77"/>
  <c r="K78"/>
  <c r="L78"/>
  <c r="M78"/>
  <c r="N78"/>
  <c r="O78"/>
  <c r="K79"/>
  <c r="L79"/>
  <c r="M79"/>
  <c r="N79"/>
  <c r="O79"/>
  <c r="K80"/>
  <c r="L80"/>
  <c r="M80"/>
  <c r="N80"/>
  <c r="O80"/>
  <c r="K81"/>
  <c r="L81"/>
  <c r="M81"/>
  <c r="N81"/>
  <c r="O81"/>
  <c r="K82"/>
  <c r="L82"/>
  <c r="M82"/>
  <c r="N82"/>
  <c r="O82"/>
  <c r="K83"/>
  <c r="L83"/>
  <c r="M83"/>
  <c r="N83"/>
  <c r="O83"/>
  <c r="K84"/>
  <c r="L84"/>
  <c r="M84"/>
  <c r="N84"/>
  <c r="O84"/>
  <c r="K85"/>
  <c r="L85"/>
  <c r="M85"/>
  <c r="N85"/>
  <c r="O85"/>
  <c r="K86"/>
  <c r="L86"/>
  <c r="M86"/>
  <c r="N86"/>
  <c r="O86"/>
  <c r="K87"/>
  <c r="L87"/>
  <c r="M87"/>
  <c r="N87"/>
  <c r="O87"/>
  <c r="K88"/>
  <c r="L88"/>
  <c r="M88"/>
  <c r="N88"/>
  <c r="O88"/>
  <c r="K89"/>
  <c r="L89"/>
  <c r="M89"/>
  <c r="N89"/>
  <c r="O89"/>
  <c r="K90"/>
  <c r="L90"/>
  <c r="M90"/>
  <c r="N90"/>
  <c r="O90"/>
  <c r="K91"/>
  <c r="L91"/>
  <c r="M91"/>
  <c r="N91"/>
  <c r="O91"/>
  <c r="K92"/>
  <c r="L92"/>
  <c r="M92"/>
  <c r="N92"/>
  <c r="O92"/>
  <c r="K93"/>
  <c r="L93"/>
  <c r="M93"/>
  <c r="N93"/>
  <c r="O93"/>
  <c r="K94"/>
  <c r="L94"/>
  <c r="M94"/>
  <c r="N94"/>
  <c r="O94"/>
  <c r="K95"/>
  <c r="L95"/>
  <c r="M95"/>
  <c r="N95"/>
  <c r="O95"/>
  <c r="K96"/>
  <c r="L96"/>
  <c r="M96"/>
  <c r="N96"/>
  <c r="O96"/>
  <c r="K97"/>
  <c r="L97"/>
  <c r="M97"/>
  <c r="N97"/>
  <c r="O97"/>
  <c r="K98"/>
  <c r="L98"/>
  <c r="M98"/>
  <c r="N98"/>
  <c r="P98" s="1"/>
  <c r="O98"/>
  <c r="K99"/>
  <c r="L99"/>
  <c r="M99"/>
  <c r="N99"/>
  <c r="O99"/>
  <c r="K100"/>
  <c r="L100"/>
  <c r="M100"/>
  <c r="N100"/>
  <c r="P100" s="1"/>
  <c r="O100"/>
  <c r="K101"/>
  <c r="L101"/>
  <c r="M101"/>
  <c r="N101"/>
  <c r="O101"/>
  <c r="K102"/>
  <c r="L102"/>
  <c r="M102"/>
  <c r="N102"/>
  <c r="P102"/>
  <c r="O102"/>
  <c r="K103"/>
  <c r="L103"/>
  <c r="M103"/>
  <c r="N103"/>
  <c r="O103"/>
  <c r="K104"/>
  <c r="L104"/>
  <c r="M104"/>
  <c r="N104"/>
  <c r="P104" s="1"/>
  <c r="O104"/>
  <c r="K105"/>
  <c r="L105"/>
  <c r="M105"/>
  <c r="N105"/>
  <c r="O105"/>
  <c r="K106"/>
  <c r="L106"/>
  <c r="M106"/>
  <c r="N106"/>
  <c r="P106"/>
  <c r="O106"/>
  <c r="K107"/>
  <c r="L107"/>
  <c r="M107"/>
  <c r="N107"/>
  <c r="O107"/>
  <c r="K108"/>
  <c r="L108"/>
  <c r="M108"/>
  <c r="N108"/>
  <c r="O108"/>
  <c r="K109"/>
  <c r="L109"/>
  <c r="M109"/>
  <c r="N109"/>
  <c r="O109"/>
  <c r="K110"/>
  <c r="L110"/>
  <c r="M110"/>
  <c r="N110"/>
  <c r="O110"/>
  <c r="K111"/>
  <c r="L111"/>
  <c r="M111"/>
  <c r="N111"/>
  <c r="O111"/>
  <c r="K112"/>
  <c r="L112"/>
  <c r="M112"/>
  <c r="N112"/>
  <c r="O112"/>
  <c r="K113"/>
  <c r="L113"/>
  <c r="M113"/>
  <c r="N113"/>
  <c r="O113"/>
  <c r="K114"/>
  <c r="L114"/>
  <c r="M114"/>
  <c r="N114"/>
  <c r="O114"/>
  <c r="K115"/>
  <c r="L115"/>
  <c r="M115"/>
  <c r="N115"/>
  <c r="O115"/>
  <c r="K116"/>
  <c r="L116"/>
  <c r="M116"/>
  <c r="N116"/>
  <c r="O116"/>
  <c r="K117"/>
  <c r="L117"/>
  <c r="M117"/>
  <c r="N117"/>
  <c r="O117"/>
  <c r="K118"/>
  <c r="L118"/>
  <c r="M118"/>
  <c r="N118"/>
  <c r="O118"/>
  <c r="K119"/>
  <c r="L119"/>
  <c r="M119"/>
  <c r="N119"/>
  <c r="O119"/>
  <c r="K120"/>
  <c r="L120"/>
  <c r="M120"/>
  <c r="N120"/>
  <c r="O120"/>
  <c r="K121"/>
  <c r="L121"/>
  <c r="M121"/>
  <c r="N121"/>
  <c r="O121"/>
  <c r="K122"/>
  <c r="L122"/>
  <c r="M122"/>
  <c r="N122"/>
  <c r="O122"/>
  <c r="K123"/>
  <c r="L123"/>
  <c r="M123"/>
  <c r="N123"/>
  <c r="O123"/>
  <c r="K124"/>
  <c r="L124"/>
  <c r="M124"/>
  <c r="N124"/>
  <c r="O124"/>
  <c r="K125"/>
  <c r="L125"/>
  <c r="M125"/>
  <c r="N125"/>
  <c r="O125"/>
  <c r="K126"/>
  <c r="L126"/>
  <c r="M126"/>
  <c r="N126"/>
  <c r="O126"/>
  <c r="K127"/>
  <c r="L127"/>
  <c r="M127"/>
  <c r="N127"/>
  <c r="O127"/>
  <c r="K128"/>
  <c r="L128"/>
  <c r="M128"/>
  <c r="N128"/>
  <c r="O128"/>
  <c r="K129"/>
  <c r="L129"/>
  <c r="M129"/>
  <c r="N129"/>
  <c r="O129"/>
  <c r="K130"/>
  <c r="L130"/>
  <c r="M130"/>
  <c r="N130"/>
  <c r="O130"/>
  <c r="K131"/>
  <c r="L131"/>
  <c r="M131"/>
  <c r="N131"/>
  <c r="P131"/>
  <c r="O131"/>
  <c r="M132"/>
  <c r="M136" s="1"/>
  <c r="L118" i="92"/>
  <c r="O118"/>
  <c r="N118"/>
  <c r="M118"/>
  <c r="P118" s="1"/>
  <c r="K17"/>
  <c r="L17"/>
  <c r="M17"/>
  <c r="N17"/>
  <c r="O17"/>
  <c r="K18"/>
  <c r="L18"/>
  <c r="M18"/>
  <c r="N18"/>
  <c r="P18"/>
  <c r="O18"/>
  <c r="K19"/>
  <c r="L19"/>
  <c r="M19"/>
  <c r="P19" s="1"/>
  <c r="N19"/>
  <c r="O19"/>
  <c r="K20"/>
  <c r="L20"/>
  <c r="M20"/>
  <c r="N20"/>
  <c r="O20"/>
  <c r="K21"/>
  <c r="L21"/>
  <c r="M21"/>
  <c r="N21"/>
  <c r="P21" s="1"/>
  <c r="O21"/>
  <c r="K22"/>
  <c r="L22"/>
  <c r="M22"/>
  <c r="N22"/>
  <c r="O22"/>
  <c r="K23"/>
  <c r="L23"/>
  <c r="M23"/>
  <c r="N23"/>
  <c r="O23"/>
  <c r="K24"/>
  <c r="L24"/>
  <c r="M24"/>
  <c r="N24"/>
  <c r="O24"/>
  <c r="K25"/>
  <c r="L25"/>
  <c r="M25"/>
  <c r="N25"/>
  <c r="O25"/>
  <c r="K26"/>
  <c r="L26"/>
  <c r="M26"/>
  <c r="N26"/>
  <c r="O26"/>
  <c r="K27"/>
  <c r="L27"/>
  <c r="M27"/>
  <c r="N27"/>
  <c r="O27"/>
  <c r="K28"/>
  <c r="L28"/>
  <c r="M28"/>
  <c r="N28"/>
  <c r="O28"/>
  <c r="K29"/>
  <c r="L29"/>
  <c r="M29"/>
  <c r="N29"/>
  <c r="O29"/>
  <c r="K30"/>
  <c r="L30"/>
  <c r="M30"/>
  <c r="N30"/>
  <c r="O30"/>
  <c r="K31"/>
  <c r="L31"/>
  <c r="M31"/>
  <c r="N31"/>
  <c r="O31"/>
  <c r="K32"/>
  <c r="L32"/>
  <c r="M32"/>
  <c r="N32"/>
  <c r="O32"/>
  <c r="K33"/>
  <c r="L33"/>
  <c r="M33"/>
  <c r="N33"/>
  <c r="P33" s="1"/>
  <c r="O33"/>
  <c r="K34"/>
  <c r="L34"/>
  <c r="M34"/>
  <c r="N34"/>
  <c r="O34"/>
  <c r="K35"/>
  <c r="L35"/>
  <c r="M35"/>
  <c r="N35"/>
  <c r="P35"/>
  <c r="O35"/>
  <c r="K36"/>
  <c r="L36"/>
  <c r="M36"/>
  <c r="N36"/>
  <c r="O36"/>
  <c r="K37"/>
  <c r="L37"/>
  <c r="M37"/>
  <c r="N37"/>
  <c r="P37" s="1"/>
  <c r="O37"/>
  <c r="K38"/>
  <c r="L38"/>
  <c r="M38"/>
  <c r="N38"/>
  <c r="O38"/>
  <c r="K39"/>
  <c r="L39"/>
  <c r="M39"/>
  <c r="N39"/>
  <c r="P39"/>
  <c r="O39"/>
  <c r="K40"/>
  <c r="L40"/>
  <c r="M40"/>
  <c r="N40"/>
  <c r="O40"/>
  <c r="K41"/>
  <c r="L41"/>
  <c r="M41"/>
  <c r="N41"/>
  <c r="O41"/>
  <c r="K42"/>
  <c r="L42"/>
  <c r="M42"/>
  <c r="N42"/>
  <c r="O42"/>
  <c r="K43"/>
  <c r="L43"/>
  <c r="M43"/>
  <c r="N43"/>
  <c r="O43"/>
  <c r="K44"/>
  <c r="L44"/>
  <c r="M44"/>
  <c r="N44"/>
  <c r="O44"/>
  <c r="K45"/>
  <c r="L45"/>
  <c r="M45"/>
  <c r="N45"/>
  <c r="P45" s="1"/>
  <c r="O45"/>
  <c r="K46"/>
  <c r="L46"/>
  <c r="M46"/>
  <c r="N46"/>
  <c r="O46"/>
  <c r="K47"/>
  <c r="L47"/>
  <c r="M47"/>
  <c r="N47"/>
  <c r="O47"/>
  <c r="K48"/>
  <c r="L48"/>
  <c r="M48"/>
  <c r="N48"/>
  <c r="O48"/>
  <c r="K49"/>
  <c r="L49"/>
  <c r="M49"/>
  <c r="N49"/>
  <c r="O49"/>
  <c r="K50"/>
  <c r="L50"/>
  <c r="M50"/>
  <c r="N50"/>
  <c r="O50"/>
  <c r="K51"/>
  <c r="L51"/>
  <c r="M51"/>
  <c r="N51"/>
  <c r="O51"/>
  <c r="K52"/>
  <c r="L52"/>
  <c r="M52"/>
  <c r="N52"/>
  <c r="O52"/>
  <c r="K53"/>
  <c r="L53"/>
  <c r="M53"/>
  <c r="N53"/>
  <c r="O53"/>
  <c r="K54"/>
  <c r="L54"/>
  <c r="M54"/>
  <c r="N54"/>
  <c r="O54"/>
  <c r="K55"/>
  <c r="L55"/>
  <c r="M55"/>
  <c r="N55"/>
  <c r="O55"/>
  <c r="K56"/>
  <c r="L56"/>
  <c r="M56"/>
  <c r="N56"/>
  <c r="O56"/>
  <c r="K57"/>
  <c r="L57"/>
  <c r="M57"/>
  <c r="N57"/>
  <c r="O57"/>
  <c r="K58"/>
  <c r="L58"/>
  <c r="M58"/>
  <c r="N58"/>
  <c r="O58"/>
  <c r="K59"/>
  <c r="L59"/>
  <c r="M59"/>
  <c r="N59"/>
  <c r="O59"/>
  <c r="K60"/>
  <c r="L60"/>
  <c r="M60"/>
  <c r="N60"/>
  <c r="O60"/>
  <c r="K61"/>
  <c r="L61"/>
  <c r="M61"/>
  <c r="N61"/>
  <c r="O61"/>
  <c r="K62"/>
  <c r="L62"/>
  <c r="M62"/>
  <c r="N62"/>
  <c r="O62"/>
  <c r="K63"/>
  <c r="L63"/>
  <c r="M63"/>
  <c r="N63"/>
  <c r="O63"/>
  <c r="K64"/>
  <c r="L64"/>
  <c r="M64"/>
  <c r="N64"/>
  <c r="O64"/>
  <c r="K65"/>
  <c r="L65"/>
  <c r="M65"/>
  <c r="N65"/>
  <c r="O65"/>
  <c r="K66"/>
  <c r="L66"/>
  <c r="M66"/>
  <c r="N66"/>
  <c r="O66"/>
  <c r="K67"/>
  <c r="L67"/>
  <c r="M67"/>
  <c r="N67"/>
  <c r="O67"/>
  <c r="K68"/>
  <c r="L68"/>
  <c r="M68"/>
  <c r="N68"/>
  <c r="O68"/>
  <c r="K69"/>
  <c r="L69"/>
  <c r="M69"/>
  <c r="N69"/>
  <c r="O69"/>
  <c r="K70"/>
  <c r="L70"/>
  <c r="M70"/>
  <c r="N70"/>
  <c r="O70"/>
  <c r="K71"/>
  <c r="L71"/>
  <c r="M71"/>
  <c r="N71"/>
  <c r="O71"/>
  <c r="K72"/>
  <c r="L72"/>
  <c r="M72"/>
  <c r="N72"/>
  <c r="O72"/>
  <c r="K73"/>
  <c r="L73"/>
  <c r="M73"/>
  <c r="N73"/>
  <c r="P73"/>
  <c r="O73"/>
  <c r="K74"/>
  <c r="L74"/>
  <c r="M74"/>
  <c r="N74"/>
  <c r="O74"/>
  <c r="K75"/>
  <c r="L75"/>
  <c r="M75"/>
  <c r="N75"/>
  <c r="P75" s="1"/>
  <c r="O75"/>
  <c r="K76"/>
  <c r="L76"/>
  <c r="M76"/>
  <c r="N76"/>
  <c r="O76"/>
  <c r="K77"/>
  <c r="L77"/>
  <c r="M77"/>
  <c r="N77"/>
  <c r="P77"/>
  <c r="O77"/>
  <c r="K78"/>
  <c r="L78"/>
  <c r="M78"/>
  <c r="N78"/>
  <c r="O78"/>
  <c r="K79"/>
  <c r="L79"/>
  <c r="M79"/>
  <c r="N79"/>
  <c r="P79" s="1"/>
  <c r="O79"/>
  <c r="K80"/>
  <c r="L80"/>
  <c r="M80"/>
  <c r="N80"/>
  <c r="O80"/>
  <c r="K81"/>
  <c r="L81"/>
  <c r="M81"/>
  <c r="N81"/>
  <c r="P81"/>
  <c r="O81"/>
  <c r="K82"/>
  <c r="L82"/>
  <c r="M82"/>
  <c r="N82"/>
  <c r="O82"/>
  <c r="K83"/>
  <c r="L83"/>
  <c r="M83"/>
  <c r="N83"/>
  <c r="P83" s="1"/>
  <c r="O83"/>
  <c r="K84"/>
  <c r="L84"/>
  <c r="M84"/>
  <c r="N84"/>
  <c r="O84"/>
  <c r="K85"/>
  <c r="L85"/>
  <c r="M85"/>
  <c r="N85"/>
  <c r="P85" s="1"/>
  <c r="O85"/>
  <c r="K86"/>
  <c r="L86"/>
  <c r="M86"/>
  <c r="N86"/>
  <c r="O86"/>
  <c r="P86" s="1"/>
  <c r="K87"/>
  <c r="L87"/>
  <c r="M87"/>
  <c r="N87"/>
  <c r="P87" s="1"/>
  <c r="O87"/>
  <c r="K88"/>
  <c r="L88"/>
  <c r="M88"/>
  <c r="N88"/>
  <c r="O88"/>
  <c r="P88" s="1"/>
  <c r="K89"/>
  <c r="L89"/>
  <c r="M89"/>
  <c r="N89"/>
  <c r="P89" s="1"/>
  <c r="O89"/>
  <c r="K90"/>
  <c r="L90"/>
  <c r="M90"/>
  <c r="N90"/>
  <c r="O90"/>
  <c r="P90" s="1"/>
  <c r="K91"/>
  <c r="L91"/>
  <c r="M91"/>
  <c r="N91"/>
  <c r="P91" s="1"/>
  <c r="O91"/>
  <c r="K92"/>
  <c r="L92"/>
  <c r="M92"/>
  <c r="N92"/>
  <c r="O92"/>
  <c r="P92" s="1"/>
  <c r="K93"/>
  <c r="L93"/>
  <c r="M93"/>
  <c r="N93"/>
  <c r="P93" s="1"/>
  <c r="O93"/>
  <c r="K94"/>
  <c r="L94"/>
  <c r="M94"/>
  <c r="N94"/>
  <c r="O94"/>
  <c r="P94" s="1"/>
  <c r="K95"/>
  <c r="L95"/>
  <c r="M95"/>
  <c r="N95"/>
  <c r="O95"/>
  <c r="P95"/>
  <c r="K96"/>
  <c r="L96"/>
  <c r="M96"/>
  <c r="N96"/>
  <c r="O96"/>
  <c r="K97"/>
  <c r="L97"/>
  <c r="M97"/>
  <c r="P97" s="1"/>
  <c r="N97"/>
  <c r="O97"/>
  <c r="K98"/>
  <c r="L98"/>
  <c r="M98"/>
  <c r="N98"/>
  <c r="O98"/>
  <c r="P98" s="1"/>
  <c r="K99"/>
  <c r="L99"/>
  <c r="M99"/>
  <c r="N99"/>
  <c r="O99"/>
  <c r="P99"/>
  <c r="K100"/>
  <c r="L100"/>
  <c r="M100"/>
  <c r="N100"/>
  <c r="O100"/>
  <c r="K101"/>
  <c r="L101"/>
  <c r="M101"/>
  <c r="P101" s="1"/>
  <c r="N101"/>
  <c r="O101"/>
  <c r="K102"/>
  <c r="L102"/>
  <c r="M102"/>
  <c r="N102"/>
  <c r="O102"/>
  <c r="P102" s="1"/>
  <c r="K103"/>
  <c r="L103"/>
  <c r="M103"/>
  <c r="N103"/>
  <c r="O103"/>
  <c r="P103"/>
  <c r="K104"/>
  <c r="L104"/>
  <c r="M104"/>
  <c r="N104"/>
  <c r="O104"/>
  <c r="K105"/>
  <c r="L105"/>
  <c r="M105"/>
  <c r="P105" s="1"/>
  <c r="N105"/>
  <c r="O105"/>
  <c r="K106"/>
  <c r="L106"/>
  <c r="M106"/>
  <c r="N106"/>
  <c r="O106"/>
  <c r="P106" s="1"/>
  <c r="K107"/>
  <c r="L107"/>
  <c r="M107"/>
  <c r="N107"/>
  <c r="O107"/>
  <c r="P107"/>
  <c r="K108"/>
  <c r="L108"/>
  <c r="M108"/>
  <c r="N108"/>
  <c r="O108"/>
  <c r="K109"/>
  <c r="L109"/>
  <c r="M109"/>
  <c r="P109" s="1"/>
  <c r="N109"/>
  <c r="O109"/>
  <c r="K110"/>
  <c r="L110"/>
  <c r="M110"/>
  <c r="N110"/>
  <c r="O110"/>
  <c r="P110" s="1"/>
  <c r="K111"/>
  <c r="L111"/>
  <c r="M111"/>
  <c r="N111"/>
  <c r="O111"/>
  <c r="P111"/>
  <c r="K112"/>
  <c r="L112"/>
  <c r="M112"/>
  <c r="N112"/>
  <c r="O112"/>
  <c r="K113"/>
  <c r="L113"/>
  <c r="M113"/>
  <c r="P113" s="1"/>
  <c r="N113"/>
  <c r="O113"/>
  <c r="K114"/>
  <c r="L114"/>
  <c r="M114"/>
  <c r="N114"/>
  <c r="O114"/>
  <c r="P114" s="1"/>
  <c r="K115"/>
  <c r="L115"/>
  <c r="M115"/>
  <c r="N115"/>
  <c r="O115"/>
  <c r="P115"/>
  <c r="K116"/>
  <c r="L116"/>
  <c r="M116"/>
  <c r="N116"/>
  <c r="O116"/>
  <c r="K117"/>
  <c r="L117"/>
  <c r="M117"/>
  <c r="P117" s="1"/>
  <c r="N117"/>
  <c r="O117"/>
  <c r="K118"/>
  <c r="K119"/>
  <c r="L119"/>
  <c r="M119"/>
  <c r="P119" s="1"/>
  <c r="N119"/>
  <c r="O119"/>
  <c r="K120"/>
  <c r="L120"/>
  <c r="M120"/>
  <c r="N120"/>
  <c r="O120"/>
  <c r="P120" s="1"/>
  <c r="K121"/>
  <c r="L121"/>
  <c r="M121"/>
  <c r="N121"/>
  <c r="O121"/>
  <c r="P121"/>
  <c r="K122"/>
  <c r="L122"/>
  <c r="M122"/>
  <c r="N122"/>
  <c r="O122"/>
  <c r="K123"/>
  <c r="L123"/>
  <c r="M123"/>
  <c r="P123" s="1"/>
  <c r="N123"/>
  <c r="O123"/>
  <c r="K124"/>
  <c r="L124"/>
  <c r="M124"/>
  <c r="N124"/>
  <c r="O124"/>
  <c r="L10" i="84"/>
  <c r="L10" i="90" s="1"/>
  <c r="B9" i="91"/>
  <c r="B9" i="90"/>
  <c r="B9" i="89"/>
  <c r="B9" i="84"/>
  <c r="C7" i="91"/>
  <c r="C6"/>
  <c r="C4"/>
  <c r="C7" i="90"/>
  <c r="C6"/>
  <c r="C4"/>
  <c r="C7" i="89"/>
  <c r="C6"/>
  <c r="C4"/>
  <c r="C7" i="84"/>
  <c r="C4"/>
  <c r="N17"/>
  <c r="N18"/>
  <c r="N19"/>
  <c r="N20"/>
  <c r="N21"/>
  <c r="N22"/>
  <c r="N23"/>
  <c r="N24"/>
  <c r="N25"/>
  <c r="N26"/>
  <c r="N27"/>
  <c r="N28"/>
  <c r="N29"/>
  <c r="N30"/>
  <c r="N31"/>
  <c r="L18" i="91"/>
  <c r="L19"/>
  <c r="L20"/>
  <c r="L21"/>
  <c r="L22"/>
  <c r="L26"/>
  <c r="L29"/>
  <c r="L32"/>
  <c r="L37"/>
  <c r="L17"/>
  <c r="L23"/>
  <c r="L24"/>
  <c r="L25"/>
  <c r="L27"/>
  <c r="L28"/>
  <c r="L30"/>
  <c r="L31"/>
  <c r="L33"/>
  <c r="L34"/>
  <c r="L38"/>
  <c r="L39"/>
  <c r="L40"/>
  <c r="L41"/>
  <c r="L42"/>
  <c r="L43"/>
  <c r="P18"/>
  <c r="K18"/>
  <c r="M17" i="84"/>
  <c r="M18"/>
  <c r="M19"/>
  <c r="M20"/>
  <c r="M21"/>
  <c r="M22"/>
  <c r="M23"/>
  <c r="M24"/>
  <c r="M25"/>
  <c r="M26"/>
  <c r="M27"/>
  <c r="M28"/>
  <c r="M29"/>
  <c r="M30"/>
  <c r="M31"/>
  <c r="O17"/>
  <c r="O18"/>
  <c r="O19"/>
  <c r="O20"/>
  <c r="O21"/>
  <c r="O22"/>
  <c r="O23"/>
  <c r="P23" s="1"/>
  <c r="O24"/>
  <c r="O25"/>
  <c r="O26"/>
  <c r="O27"/>
  <c r="O28"/>
  <c r="O29"/>
  <c r="O30"/>
  <c r="O31"/>
  <c r="P31" i="89"/>
  <c r="P33"/>
  <c r="P37"/>
  <c r="P39"/>
  <c r="P45"/>
  <c r="P47"/>
  <c r="P49"/>
  <c r="P52"/>
  <c r="P33" i="90"/>
  <c r="L25" i="89"/>
  <c r="L26"/>
  <c r="L27"/>
  <c r="L28"/>
  <c r="L31"/>
  <c r="L37"/>
  <c r="L40"/>
  <c r="L41"/>
  <c r="L44"/>
  <c r="L49"/>
  <c r="L24"/>
  <c r="L29"/>
  <c r="L30"/>
  <c r="L32"/>
  <c r="L33"/>
  <c r="L34"/>
  <c r="L38"/>
  <c r="L39"/>
  <c r="L42"/>
  <c r="L43"/>
  <c r="L45"/>
  <c r="L46"/>
  <c r="L47"/>
  <c r="L48"/>
  <c r="L50"/>
  <c r="L51"/>
  <c r="L52"/>
  <c r="L53"/>
  <c r="P51"/>
  <c r="K51"/>
  <c r="K52"/>
  <c r="P50"/>
  <c r="K50"/>
  <c r="K39"/>
  <c r="P38"/>
  <c r="K38"/>
  <c r="K37"/>
  <c r="P34"/>
  <c r="K34"/>
  <c r="K33"/>
  <c r="P32"/>
  <c r="K32"/>
  <c r="K31"/>
  <c r="P30"/>
  <c r="K30"/>
  <c r="P29"/>
  <c r="K29"/>
  <c r="M22"/>
  <c r="N22"/>
  <c r="O22"/>
  <c r="L22"/>
  <c r="K22"/>
  <c r="M21"/>
  <c r="N21"/>
  <c r="O21"/>
  <c r="L21"/>
  <c r="K21"/>
  <c r="M23"/>
  <c r="N23"/>
  <c r="P23"/>
  <c r="O23"/>
  <c r="L23"/>
  <c r="K23"/>
  <c r="M20"/>
  <c r="N20"/>
  <c r="O20"/>
  <c r="L20"/>
  <c r="K20"/>
  <c r="M18"/>
  <c r="N18"/>
  <c r="O18"/>
  <c r="L18"/>
  <c r="K18"/>
  <c r="M17"/>
  <c r="N17"/>
  <c r="O17"/>
  <c r="L17"/>
  <c r="K17"/>
  <c r="L17" i="84"/>
  <c r="L18"/>
  <c r="L19"/>
  <c r="L20"/>
  <c r="L21"/>
  <c r="L22"/>
  <c r="L23"/>
  <c r="L24"/>
  <c r="L25"/>
  <c r="L30"/>
  <c r="L26"/>
  <c r="L27"/>
  <c r="L28"/>
  <c r="L29"/>
  <c r="L31"/>
  <c r="K31" i="90"/>
  <c r="L31"/>
  <c r="K32"/>
  <c r="L32"/>
  <c r="K33"/>
  <c r="L33"/>
  <c r="K36"/>
  <c r="L36"/>
  <c r="P53" i="89"/>
  <c r="K53"/>
  <c r="K49"/>
  <c r="P48"/>
  <c r="K48"/>
  <c r="K47"/>
  <c r="P46"/>
  <c r="K46"/>
  <c r="K45"/>
  <c r="K20" i="84"/>
  <c r="P20"/>
  <c r="K21"/>
  <c r="P21"/>
  <c r="K22"/>
  <c r="K23"/>
  <c r="K24"/>
  <c r="P24"/>
  <c r="K25"/>
  <c r="P25"/>
  <c r="K26"/>
  <c r="K27"/>
  <c r="K28"/>
  <c r="P28"/>
  <c r="K29"/>
  <c r="P29"/>
  <c r="K30"/>
  <c r="K17"/>
  <c r="P17"/>
  <c r="K18"/>
  <c r="K19"/>
  <c r="L27" i="90"/>
  <c r="K27"/>
  <c r="L26"/>
  <c r="K26"/>
  <c r="L25"/>
  <c r="K25"/>
  <c r="P24"/>
  <c r="L24"/>
  <c r="K24"/>
  <c r="L23"/>
  <c r="K23"/>
  <c r="P42" i="91"/>
  <c r="K42"/>
  <c r="K41"/>
  <c r="K40"/>
  <c r="P39"/>
  <c r="K39"/>
  <c r="P38"/>
  <c r="K38"/>
  <c r="K37"/>
  <c r="K34"/>
  <c r="P33"/>
  <c r="K33"/>
  <c r="P32"/>
  <c r="K32"/>
  <c r="K31"/>
  <c r="K30"/>
  <c r="P29"/>
  <c r="K29"/>
  <c r="P28"/>
  <c r="K28"/>
  <c r="K27"/>
  <c r="P26"/>
  <c r="K26"/>
  <c r="P25"/>
  <c r="K25"/>
  <c r="K24"/>
  <c r="K23"/>
  <c r="P22"/>
  <c r="K22"/>
  <c r="K21"/>
  <c r="P20"/>
  <c r="K20"/>
  <c r="K19"/>
  <c r="L17" i="90"/>
  <c r="L37" s="1"/>
  <c r="L39" s="1"/>
  <c r="H22" i="86" s="1"/>
  <c r="L18" i="90"/>
  <c r="L20"/>
  <c r="O10" i="91"/>
  <c r="N10"/>
  <c r="O10" i="90"/>
  <c r="N10"/>
  <c r="O10" i="89"/>
  <c r="N10"/>
  <c r="K17" i="91"/>
  <c r="P17"/>
  <c r="K43"/>
  <c r="P43"/>
  <c r="K17" i="90"/>
  <c r="K24" i="89"/>
  <c r="P24"/>
  <c r="K25"/>
  <c r="P25"/>
  <c r="K26"/>
  <c r="P26"/>
  <c r="K27"/>
  <c r="P27"/>
  <c r="K28"/>
  <c r="P28"/>
  <c r="K40"/>
  <c r="P40"/>
  <c r="K41"/>
  <c r="P41"/>
  <c r="K42"/>
  <c r="P42"/>
  <c r="K43"/>
  <c r="P43"/>
  <c r="K44"/>
  <c r="P44"/>
  <c r="K31" i="84"/>
  <c r="P31"/>
  <c r="K18" i="90"/>
  <c r="P18"/>
  <c r="K20"/>
  <c r="P20"/>
  <c r="P22" i="89"/>
  <c r="P21"/>
  <c r="O54"/>
  <c r="O56" s="1"/>
  <c r="G21" i="86" s="1"/>
  <c r="P17" i="89"/>
  <c r="M54"/>
  <c r="M56" s="1"/>
  <c r="N125" i="92"/>
  <c r="N126" s="1"/>
  <c r="N127" s="1"/>
  <c r="P20"/>
  <c r="M37" i="90"/>
  <c r="M39" s="1"/>
  <c r="E22" i="86" s="1"/>
  <c r="M32" i="84"/>
  <c r="M34" s="1"/>
  <c r="E20" i="86" s="1"/>
  <c r="N32" i="84"/>
  <c r="L10" i="91"/>
  <c r="L10" i="89"/>
  <c r="N46" i="91" l="1"/>
  <c r="F23" i="86" s="1"/>
  <c r="N45" i="91"/>
  <c r="P45" s="1"/>
  <c r="N39" i="90"/>
  <c r="N38"/>
  <c r="P38" s="1"/>
  <c r="P18" i="89"/>
  <c r="L54"/>
  <c r="L56" s="1"/>
  <c r="H21" i="86" s="1"/>
  <c r="P30" i="84"/>
  <c r="P26"/>
  <c r="P22"/>
  <c r="P18"/>
  <c r="P82" i="92"/>
  <c r="P78"/>
  <c r="P74"/>
  <c r="P71"/>
  <c r="P69"/>
  <c r="P67"/>
  <c r="P65"/>
  <c r="P63"/>
  <c r="P61"/>
  <c r="P59"/>
  <c r="P57"/>
  <c r="P55"/>
  <c r="P53"/>
  <c r="P51"/>
  <c r="P49"/>
  <c r="P47"/>
  <c r="P44"/>
  <c r="P42"/>
  <c r="P40"/>
  <c r="P36"/>
  <c r="P32"/>
  <c r="P30"/>
  <c r="P28"/>
  <c r="P26"/>
  <c r="P24"/>
  <c r="P22"/>
  <c r="P129" i="93"/>
  <c r="P127"/>
  <c r="P125"/>
  <c r="P123"/>
  <c r="P121"/>
  <c r="P119"/>
  <c r="P117"/>
  <c r="P115"/>
  <c r="P113"/>
  <c r="P111"/>
  <c r="P109"/>
  <c r="P107"/>
  <c r="P103"/>
  <c r="P99"/>
  <c r="L132"/>
  <c r="L136" s="1"/>
  <c r="H25" i="86" s="1"/>
  <c r="O44" i="91"/>
  <c r="O37" i="90"/>
  <c r="P23" i="91"/>
  <c r="P17" i="90"/>
  <c r="P26"/>
  <c r="P21"/>
  <c r="P34"/>
  <c r="P20" i="89"/>
  <c r="P27" i="84"/>
  <c r="P19"/>
  <c r="L44" i="91"/>
  <c r="L46" s="1"/>
  <c r="H23" i="86" s="1"/>
  <c r="P124" i="92"/>
  <c r="P122"/>
  <c r="P116"/>
  <c r="P112"/>
  <c r="P108"/>
  <c r="P104"/>
  <c r="P100"/>
  <c r="P96"/>
  <c r="P84"/>
  <c r="P80"/>
  <c r="P76"/>
  <c r="P72"/>
  <c r="P70"/>
  <c r="P68"/>
  <c r="P66"/>
  <c r="P64"/>
  <c r="P62"/>
  <c r="P60"/>
  <c r="P58"/>
  <c r="P56"/>
  <c r="P54"/>
  <c r="P52"/>
  <c r="P50"/>
  <c r="P48"/>
  <c r="P46"/>
  <c r="P43"/>
  <c r="P41"/>
  <c r="P38"/>
  <c r="P34"/>
  <c r="P31"/>
  <c r="P29"/>
  <c r="P27"/>
  <c r="P25"/>
  <c r="O125"/>
  <c r="O129" s="1"/>
  <c r="G24" i="86" s="1"/>
  <c r="P23" i="92"/>
  <c r="L125"/>
  <c r="L129" s="1"/>
  <c r="H24" i="86" s="1"/>
  <c r="P17" i="92"/>
  <c r="P130" i="93"/>
  <c r="P128"/>
  <c r="P126"/>
  <c r="P124"/>
  <c r="P122"/>
  <c r="P120"/>
  <c r="P118"/>
  <c r="P116"/>
  <c r="P114"/>
  <c r="P112"/>
  <c r="P110"/>
  <c r="P108"/>
  <c r="P105"/>
  <c r="P101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29"/>
  <c r="P28"/>
  <c r="P27"/>
  <c r="P26"/>
  <c r="P25"/>
  <c r="P23"/>
  <c r="P22"/>
  <c r="N132"/>
  <c r="P20"/>
  <c r="P19"/>
  <c r="P41" i="91"/>
  <c r="P40"/>
  <c r="P30"/>
  <c r="P19"/>
  <c r="P36" i="90"/>
  <c r="P23"/>
  <c r="P31"/>
  <c r="P25"/>
  <c r="P22"/>
  <c r="P35"/>
  <c r="P19"/>
  <c r="P28"/>
  <c r="P30"/>
  <c r="P36" i="91"/>
  <c r="P35" i="89"/>
  <c r="O32" i="84"/>
  <c r="P32" s="1"/>
  <c r="L32"/>
  <c r="L34" s="1"/>
  <c r="H20" i="86" s="1"/>
  <c r="N128" i="92"/>
  <c r="N129" s="1"/>
  <c r="F24" i="86" s="1"/>
  <c r="E25"/>
  <c r="O46" i="91"/>
  <c r="G23" i="86" s="1"/>
  <c r="P44" i="91"/>
  <c r="P37" i="90"/>
  <c r="O39"/>
  <c r="G22" i="86" s="1"/>
  <c r="N55" i="89"/>
  <c r="P55" s="1"/>
  <c r="P54"/>
  <c r="N56"/>
  <c r="F21" i="86" s="1"/>
  <c r="E23"/>
  <c r="P46" i="91"/>
  <c r="P48" s="1"/>
  <c r="M9" s="1"/>
  <c r="H27" i="86"/>
  <c r="F12" s="1"/>
  <c r="P56" i="89"/>
  <c r="P58" s="1"/>
  <c r="M9" s="1"/>
  <c r="E21" i="86"/>
  <c r="O34" i="84"/>
  <c r="G20" i="86" s="1"/>
  <c r="N134" i="93"/>
  <c r="N133"/>
  <c r="P39" i="90"/>
  <c r="P41" s="1"/>
  <c r="M9" s="1"/>
  <c r="F22" i="86"/>
  <c r="D22" s="1"/>
  <c r="M125" i="92"/>
  <c r="O132" i="93"/>
  <c r="O136" s="1"/>
  <c r="G25" i="86" s="1"/>
  <c r="N33" i="84"/>
  <c r="P33" s="1"/>
  <c r="M129" i="92" l="1"/>
  <c r="P125"/>
  <c r="N135" i="93"/>
  <c r="N136" s="1"/>
  <c r="P132"/>
  <c r="G27" i="86"/>
  <c r="N34" i="84"/>
  <c r="D21" i="86"/>
  <c r="D23"/>
  <c r="F25" l="1"/>
  <c r="D25" s="1"/>
  <c r="P136" i="93"/>
  <c r="P34" i="84"/>
  <c r="P36" s="1"/>
  <c r="M9" s="1"/>
  <c r="F20" i="86"/>
  <c r="E24"/>
  <c r="P129" i="92"/>
  <c r="D24" i="86" l="1"/>
  <c r="E27"/>
  <c r="D30" s="1"/>
  <c r="M9" i="92"/>
  <c r="P131"/>
  <c r="F27" i="86"/>
  <c r="D20"/>
  <c r="D27" s="1"/>
  <c r="P138" i="93"/>
  <c r="M9"/>
  <c r="D28" i="86" l="1"/>
  <c r="D31" s="1"/>
  <c r="D29"/>
  <c r="C21" i="88" l="1"/>
  <c r="F11" i="86"/>
  <c r="C23" i="88" l="1"/>
  <c r="C26" s="1"/>
  <c r="C24" l="1"/>
</calcChain>
</file>

<file path=xl/sharedStrings.xml><?xml version="1.0" encoding="utf-8"?>
<sst xmlns="http://schemas.openxmlformats.org/spreadsheetml/2006/main" count="1444" uniqueCount="443">
  <si>
    <t>Demontāža</t>
  </si>
  <si>
    <r>
      <t>m</t>
    </r>
    <r>
      <rPr>
        <vertAlign val="superscript"/>
        <sz val="11"/>
        <rFont val="Times New Roman"/>
        <family val="1"/>
        <charset val="186"/>
      </rPr>
      <t>2</t>
    </r>
  </si>
  <si>
    <t>(Darba veids vai konstruktīvā elementa nosaukums)</t>
  </si>
  <si>
    <t>Būves nosaukums:</t>
  </si>
  <si>
    <t>Objekta nosaukums :</t>
  </si>
  <si>
    <t>Objekta adrese:</t>
  </si>
  <si>
    <t xml:space="preserve">Pasūtījuma Nr.: </t>
  </si>
  <si>
    <t>Sastādīta</t>
  </si>
  <si>
    <t>gada</t>
  </si>
  <si>
    <t>gada tirgus cenās, pamatojoties uz</t>
  </si>
  <si>
    <t>daļas rasējumiem</t>
  </si>
  <si>
    <t>Tāmes izmaksas</t>
  </si>
  <si>
    <t>Tāme sastādīta:</t>
  </si>
  <si>
    <t>Ls</t>
  </si>
  <si>
    <t>m2</t>
  </si>
  <si>
    <t>N.</t>
  </si>
  <si>
    <t>Mēra</t>
  </si>
  <si>
    <t>Dau -</t>
  </si>
  <si>
    <t>izmaksa</t>
  </si>
  <si>
    <t xml:space="preserve">Kopējā </t>
  </si>
  <si>
    <t>p.</t>
  </si>
  <si>
    <t>vienība</t>
  </si>
  <si>
    <t>dzums</t>
  </si>
  <si>
    <t>Mate-</t>
  </si>
  <si>
    <t>Darba</t>
  </si>
  <si>
    <t>k.</t>
  </si>
  <si>
    <t>KOPĀ:</t>
  </si>
  <si>
    <t>KOPĀ TIEŠĀS IZMAKSAS:</t>
  </si>
  <si>
    <t>Darba nosaukums</t>
  </si>
  <si>
    <t>Vienības izmaksas</t>
  </si>
  <si>
    <t xml:space="preserve">Laika </t>
  </si>
  <si>
    <t>apm.lik-</t>
  </si>
  <si>
    <t xml:space="preserve">Darba </t>
  </si>
  <si>
    <t>Meha-</t>
  </si>
  <si>
    <t>Darb-</t>
  </si>
  <si>
    <t>riāli,</t>
  </si>
  <si>
    <t>alga,</t>
  </si>
  <si>
    <t>nismi,</t>
  </si>
  <si>
    <t>Kopā,</t>
  </si>
  <si>
    <t>norma,</t>
  </si>
  <si>
    <t>ietilpība,</t>
  </si>
  <si>
    <t>Kods</t>
  </si>
  <si>
    <t>Sastādīja</t>
  </si>
  <si>
    <t>(paraksts un tā atšifrējums,datums)</t>
  </si>
  <si>
    <t>Pārbaudīja</t>
  </si>
  <si>
    <t>Sertifikāta Nr.</t>
  </si>
  <si>
    <t>c/h</t>
  </si>
  <si>
    <t>me,Ls/h</t>
  </si>
  <si>
    <t>Tāme sastādīta</t>
  </si>
  <si>
    <t>PAVISAM KOPĀ</t>
  </si>
  <si>
    <t>Par kopējo summu,Ls</t>
  </si>
  <si>
    <t>Kopējā darbietilpība, c/h</t>
  </si>
  <si>
    <t>Nr.</t>
  </si>
  <si>
    <t>Kods,</t>
  </si>
  <si>
    <t>Tāmes</t>
  </si>
  <si>
    <t>Tai skaitā</t>
  </si>
  <si>
    <t>Darba veids vai konstruktīvā</t>
  </si>
  <si>
    <t xml:space="preserve">darba </t>
  </si>
  <si>
    <t>materiāli</t>
  </si>
  <si>
    <t>mehā-</t>
  </si>
  <si>
    <t>elementa nosaukums</t>
  </si>
  <si>
    <t>alga</t>
  </si>
  <si>
    <t>nismi</t>
  </si>
  <si>
    <t>ietilpība</t>
  </si>
  <si>
    <t>(c/h)</t>
  </si>
  <si>
    <t>Pavisam kopā</t>
  </si>
  <si>
    <t>Kopsavilkuma aprēķins pa darbu vai konstruktīvo elementu veidiem</t>
  </si>
  <si>
    <t>Nr.1</t>
  </si>
  <si>
    <t>1-1</t>
  </si>
  <si>
    <t>Darba devēja sociālais nodoklis 24,09%</t>
  </si>
  <si>
    <t>Sastādīja:</t>
  </si>
  <si>
    <t>paraksts un tā atšifrējums, datums</t>
  </si>
  <si>
    <t>1-2</t>
  </si>
  <si>
    <t>1-3</t>
  </si>
  <si>
    <t>1-4</t>
  </si>
  <si>
    <t>KOPĀ :</t>
  </si>
  <si>
    <t>Lokālā tāme Nr.1-1</t>
  </si>
  <si>
    <t>kg</t>
  </si>
  <si>
    <t>Instrumentu vagoniņa montāža 2 gab., noma</t>
  </si>
  <si>
    <t>mēn</t>
  </si>
  <si>
    <t>Būvlaukuma apsardze</t>
  </si>
  <si>
    <t>Būvlaukuma norobežošana ar inventāro žogu posmiem,žoga nojaukšana,noma</t>
  </si>
  <si>
    <t>t m</t>
  </si>
  <si>
    <t>Pagaidu vārtiņu un vārtu montāža</t>
  </si>
  <si>
    <t>Pagaidu elektrības spēka sadales un kontroluzskaites skapju uzstādīšana</t>
  </si>
  <si>
    <t>gb</t>
  </si>
  <si>
    <t>Uzstāda āra apgaismošanas prožektoru uz srabiem</t>
  </si>
  <si>
    <t>Āra apgaismošanas prožektora kabeli uzstāda un pievieno</t>
  </si>
  <si>
    <t>500 - 1500 W, 220 V āra apgaismošanas prožektora noma</t>
  </si>
  <si>
    <t>380 V, 3 x 32 A elektrosadales skapja un spēka ietaišu noma pagaidu apgaismojumam</t>
  </si>
  <si>
    <t>Ikmēneša maksa par ūdens izmantošanu</t>
  </si>
  <si>
    <t>Ikmēneša maksa par elektrības izmantošanu</t>
  </si>
  <si>
    <t>Ugunsdzēsēju stends, tā uzstādīšana</t>
  </si>
  <si>
    <t>Fasādes siltināšana</t>
  </si>
  <si>
    <t>Ārsienu siltināšana</t>
  </si>
  <si>
    <t>Konteineru noma būvgružiem</t>
  </si>
  <si>
    <t>Būvgružu savākšana un ievietošana konteineros</t>
  </si>
  <si>
    <t>Plēves stiprināšana logu nosegšanai</t>
  </si>
  <si>
    <t>līmjava  (5kg/m2)</t>
  </si>
  <si>
    <t>līmjava  (4kg/m2)</t>
  </si>
  <si>
    <t>Siltinājuma aplīmēšana ar stikla-šķ.sietu</t>
  </si>
  <si>
    <t>stikla šķiedras siets</t>
  </si>
  <si>
    <t xml:space="preserve">līmjava-špaktele </t>
  </si>
  <si>
    <t>grunts</t>
  </si>
  <si>
    <t>dekoratīvais apmetums  4kg/m2</t>
  </si>
  <si>
    <t>gruntskrāsa</t>
  </si>
  <si>
    <t>l</t>
  </si>
  <si>
    <t>krāsa</t>
  </si>
  <si>
    <t>Skārda ārējo palodžu uzstādīšana,stiprinot ar skruvēm,noblīvējot ar silikonu</t>
  </si>
  <si>
    <t>Papildmateriāli</t>
  </si>
  <si>
    <t>Jumta pārseguma siltināšana ar klājuma maiņu</t>
  </si>
  <si>
    <t>Deflektori</t>
  </si>
  <si>
    <t>plastmasas fiksatori (4gb/m2)</t>
  </si>
  <si>
    <t>Palīgmateriali</t>
  </si>
  <si>
    <t>Grunts izņemšana un atbēršana pamatu siltum un hidroizolēšanai, veidojot filtrējošas grants slāni</t>
  </si>
  <si>
    <t>Cokola tīrīšana un gruntēšana</t>
  </si>
  <si>
    <t>Pamatu un cokola vertikālā hidroizolācija (bituma mastika)</t>
  </si>
  <si>
    <t>Siltinājuma aplīmēšana ar stikla-šķ.sietu cokolam</t>
  </si>
  <si>
    <t>Tvaikacaurlaidīga dekoratīvā apmetuma uzklāšana cokolam</t>
  </si>
  <si>
    <t>Betona apmaļu betonēšana</t>
  </si>
  <si>
    <t>rupgraudajnā smilts</t>
  </si>
  <si>
    <t>Blietētas šķembas</t>
  </si>
  <si>
    <t>betons</t>
  </si>
  <si>
    <t>Lokālā tāme Nr.1-2</t>
  </si>
  <si>
    <t>Lokālā tāme Nr.1-3</t>
  </si>
  <si>
    <r>
      <t>m</t>
    </r>
    <r>
      <rPr>
        <vertAlign val="superscript"/>
        <sz val="11"/>
        <rFont val="Times New Roman"/>
        <family val="1"/>
        <charset val="186"/>
      </rPr>
      <t>3</t>
    </r>
  </si>
  <si>
    <t>Lokālā tāme Nr.1-4</t>
  </si>
  <si>
    <t>kpl</t>
  </si>
  <si>
    <t>APSTIPRINU</t>
  </si>
  <si>
    <t>(pasūtītāja paraksts un tā atšifrējums)</t>
  </si>
  <si>
    <t>Z.v.</t>
  </si>
  <si>
    <t>................gada ...............................</t>
  </si>
  <si>
    <t xml:space="preserve"> BŪVNIECĪBAS  KOPTĀME</t>
  </si>
  <si>
    <t>N.p.k.</t>
  </si>
  <si>
    <t>Objekta nosaukums</t>
  </si>
  <si>
    <t>Objekta izmaksas (Ls)</t>
  </si>
  <si>
    <t>Kopā:</t>
  </si>
  <si>
    <t>Pavisam būvniecības izmaksas:</t>
  </si>
  <si>
    <t>Sienu un ārējo loga aiļu tīrīšana, gruntēšana un izlīdzināšana.</t>
  </si>
  <si>
    <t>Ruļveida apakšklājs (SBS Poliesters 160g/m2), Ruļveida virsklājs (SBS Poliesters 180g/m2), paredzēt stiprinājumus un propānu.</t>
  </si>
  <si>
    <t>Pasūtījuma Nr.:</t>
  </si>
  <si>
    <t>Segtas eju izbūve drošai piekļuvei pie objekta</t>
  </si>
  <si>
    <t xml:space="preserve">Inventārās sastatnes montāža un demontāža fasādes apdares darbu veikšanai </t>
  </si>
  <si>
    <t>Demontēt skārda palodzes</t>
  </si>
  <si>
    <t>Līgum.cena</t>
  </si>
  <si>
    <t>stiprinājumi</t>
  </si>
  <si>
    <t>Cokola metāla profila,  lāseņa montāža</t>
  </si>
  <si>
    <t>Sienu siltināšana ar cietām Paroc Fas-3 vai analogām akmens vates plātnēm 100 mm biezumā,stiprinot ar dībeļiem</t>
  </si>
  <si>
    <t>FAS-3 100 mm vai analoga</t>
  </si>
  <si>
    <t>Sienu apmešana ar dekoratīvo apmetumu ar krāsošanu</t>
  </si>
  <si>
    <t>silikons</t>
  </si>
  <si>
    <t>Nokrišņu savākšanas piltuvju montāža</t>
  </si>
  <si>
    <t>Cokola siltināšana</t>
  </si>
  <si>
    <t>Būvlaukuma sagatavošanas  darbi</t>
  </si>
  <si>
    <t>Jumta konstrukcijas siltināšana un seguma atjaunošana</t>
  </si>
  <si>
    <t xml:space="preserve"> Pamatu siltumizolācijas ierīkošana</t>
  </si>
  <si>
    <t>Vispārceltnieciskie darbi</t>
  </si>
  <si>
    <t>AR;BK</t>
  </si>
  <si>
    <t xml:space="preserve">Sertifikāta Nr. </t>
  </si>
  <si>
    <t>fiksatori (5gb/m2)</t>
  </si>
  <si>
    <t>Ailu siltināšana ar cietām akmens vates plātnēm 30 mm biezumā</t>
  </si>
  <si>
    <t>FAS-3 30 mm vai analoga</t>
  </si>
  <si>
    <t>palodze (pl.~150mm)</t>
  </si>
  <si>
    <t>Jumta siltināšana</t>
  </si>
  <si>
    <t>Jumta apmale u.c.darbi</t>
  </si>
  <si>
    <t>Betona apmaļu demontāža</t>
  </si>
  <si>
    <t>Cokola krāsošana</t>
  </si>
  <si>
    <t>Cokola un pamatu siltināšana ar ekstrudēto putupolistirolu Styrofoam 250, vai analogu 50mm;pielīmējot ar līmjavu, stiprinot ar dībeļiem</t>
  </si>
  <si>
    <t>Styrofoam 250 50mm</t>
  </si>
  <si>
    <t xml:space="preserve">stiegojuma siets diam-4 100/100 </t>
  </si>
  <si>
    <t>Daugmales skola</t>
  </si>
  <si>
    <t>Vēdināšana</t>
  </si>
  <si>
    <t>Siltumapgāde</t>
  </si>
  <si>
    <t>Lokālā tāme Nr.2</t>
  </si>
  <si>
    <t>Lokālā tāme Nr.3</t>
  </si>
  <si>
    <t>AVK</t>
  </si>
  <si>
    <t>Mēra vienība</t>
  </si>
  <si>
    <t>Daudzums</t>
  </si>
  <si>
    <t>Kopējā  izmaksa Ls</t>
  </si>
  <si>
    <t>Laika norma c/h</t>
  </si>
  <si>
    <t>Darba samaksas likme Ls/h</t>
  </si>
  <si>
    <t>Darba alga Ls</t>
  </si>
  <si>
    <t>Materiāli Ls</t>
  </si>
  <si>
    <t>Mehānismi Ls</t>
  </si>
  <si>
    <t>Kopā,  Ls</t>
  </si>
  <si>
    <t>Darbietilpība c/h</t>
  </si>
  <si>
    <t>PN-1 (sporta zāle un tribūne)</t>
  </si>
  <si>
    <t>Līg.cena</t>
  </si>
  <si>
    <t>Gaisa apstrādes iekārta eQ 014, Lp=5000 m³/h, Ln=5000 m³/h, Nel=2x1,4 kW, 400V, 3~, ārējais variants, sastāvā: FlaktWoods</t>
  </si>
  <si>
    <t>kompl</t>
  </si>
  <si>
    <t>- pieplūdes, nosūces ventilatori,</t>
  </si>
  <si>
    <t>- pieplūdes, nosūces filtri F7</t>
  </si>
  <si>
    <t>- rotācijas siltuma utilizators</t>
  </si>
  <si>
    <t>- gaisa vārsti</t>
  </si>
  <si>
    <t xml:space="preserve"> - ūdens kalorifers (30 kW)</t>
  </si>
  <si>
    <t>- vadības aparatūra</t>
  </si>
  <si>
    <t>Trokšņu slāpētājs STS-150-150-1200-600-1250 Amalva</t>
  </si>
  <si>
    <t>gab.</t>
  </si>
  <si>
    <t>Ārējo gaisa vadu  siltuma izolācija ar PV-LAM biezumā 100 mm un nosegšana ar cinkoto skārdu</t>
  </si>
  <si>
    <t>Ugunsdrošs vārsts UVS60-800x600-60</t>
  </si>
  <si>
    <t>Inspekcijas lūciņa pie UVS vārstiem</t>
  </si>
  <si>
    <t>Pieplūdes difuzors KH 200</t>
  </si>
  <si>
    <t>Nosūces restīte SK-3/S-425x125 ar regulatoru</t>
  </si>
  <si>
    <t>Taisnstūra gaisa vads 800x600 mm</t>
  </si>
  <si>
    <t>m</t>
  </si>
  <si>
    <t>Apaļš gaisa vads ø 160</t>
  </si>
  <si>
    <t xml:space="preserve">Apaļš gaisa vads ø 315 </t>
  </si>
  <si>
    <t>Apaļš gaisa vads ø 400</t>
  </si>
  <si>
    <t>Droseļvārsts DR 160</t>
  </si>
  <si>
    <t>Droseļvārsts DR 400</t>
  </si>
  <si>
    <t>Tīrīšanas lūciņas gaisa vados</t>
  </si>
  <si>
    <t xml:space="preserve">Gaisa vadu fasondaļas </t>
  </si>
  <si>
    <t>Gaisa vadu stiprinājumi</t>
  </si>
  <si>
    <t>Elektro un palīgmateriāli</t>
  </si>
  <si>
    <t>PN-2 (klases, halle, gaitenis)</t>
  </si>
  <si>
    <t>Gaisa apstrādes iekārta eQ 032, Lp=11000 m³/h, Ln=10700 m³/h, Nel=2x4,0 kW, 400V, 3~, ārējais variants, sastāvā:FlaktWoods</t>
  </si>
  <si>
    <t xml:space="preserve"> - ūdens kalorifers (40 kW)</t>
  </si>
  <si>
    <t>Trokšņu slāpētājs STS-200-200-1200-900-1250 Amalva</t>
  </si>
  <si>
    <t>Ugunsdrošs vārsts UVS60-800x800-60</t>
  </si>
  <si>
    <t>PN-3 (darbnīcas)</t>
  </si>
  <si>
    <t>Gaisa apstrādes agregāts MAXI 2000 HW,                    Lp=2000 m³/h, Ln=1700 m³/h , el. pieslēg 2x1,119 kW, 400V, 3~, sastāvā:   Systemair</t>
  </si>
  <si>
    <t>kompl.</t>
  </si>
  <si>
    <t>a) pieplūdes, nosūces ventilatori,</t>
  </si>
  <si>
    <t>b) pieplūdes, nosūces filtri EU7,</t>
  </si>
  <si>
    <t>c) plākšņu siltummainis,</t>
  </si>
  <si>
    <t>d) ūdens kalorifers (15 kW),</t>
  </si>
  <si>
    <t>e) vadības un kontroles panelis SCP</t>
  </si>
  <si>
    <t>f) gaisa vadu komplekts OKM 2000</t>
  </si>
  <si>
    <t>Apvedkanāls "by pass" - BP 1500/2000 Systemair</t>
  </si>
  <si>
    <t>Gaisa ieņemsanas reste LG 600x500 Systemair</t>
  </si>
  <si>
    <t>Siltināts vārsts SRA-M-400x400 ar  LM 24-SR Amalva</t>
  </si>
  <si>
    <t>Ugunsdrošs vārsts UVA60-315-60 Amalva</t>
  </si>
  <si>
    <t>Trokšņu slāpētājs AGS-315-50-900 Amalva</t>
  </si>
  <si>
    <t>Iesūces kārba-pāreja 900x200 uz 400x400, l=600 mm</t>
  </si>
  <si>
    <t>Pāreja 600x500 uz 400x400 mm, l=350 mm</t>
  </si>
  <si>
    <t>Jumtiņš AHI 315 virs izplūdes vada Amalva</t>
  </si>
  <si>
    <t>Slēgvārsts RSK 315 izplūdes vadā</t>
  </si>
  <si>
    <t>Apaļš izplūdes vads ø 315</t>
  </si>
  <si>
    <t>Gaisa vada ø 315 izeja caur jumta pārsegumu</t>
  </si>
  <si>
    <t>Gaisa ieņemšanas un izplūdes mezglu siltumizolācija ar 50 mm biezu PV-LAM Paroc</t>
  </si>
  <si>
    <t>m²</t>
  </si>
  <si>
    <t>Pieplūdes reste JR-5/2-300x100-G (ar gaisa daudzuma un virziena regulatoru) Amalva</t>
  </si>
  <si>
    <t>Nosūces  reste JR-5/2-300x100-F(ar gaisa daudzuma  regulatoru) Amalva</t>
  </si>
  <si>
    <t>Pieplūdes reste JR-5/2-200x100-G (ar gaisa daudzuma un virziena regulatoru) Amalva</t>
  </si>
  <si>
    <t>Nosūces  reste JR-5/2-200x100-F(ar gaisa daudzuma  regulatoru) Amalva</t>
  </si>
  <si>
    <t>Difuzors EFF 100 ar montāžas piederumiem Systemair</t>
  </si>
  <si>
    <t>Apaļš gaisa vads ø 200 pieplūdes-nosūces rezervei</t>
  </si>
  <si>
    <t>Apaļš gaisa vads ø 100</t>
  </si>
  <si>
    <t>Lūciņas gaisa vadu tīrīšanai</t>
  </si>
  <si>
    <t>Taisnstūra gaisa vads 400x200 mm</t>
  </si>
  <si>
    <t>Taisnstūra gaisa vads 300x200 mm</t>
  </si>
  <si>
    <t>Taisnstūra gaisa vads 300x150 mm</t>
  </si>
  <si>
    <t>Taisnstūra gaisa vads 300x100 mm</t>
  </si>
  <si>
    <t>Taisnstūra gaisa vads 200x100 mm</t>
  </si>
  <si>
    <t>Gaisa vadu fasondaļas</t>
  </si>
  <si>
    <t>Elektromateriāli</t>
  </si>
  <si>
    <t>Palīgmateriāli</t>
  </si>
  <si>
    <t>N-1 (tualetes un dušas sporta zāle)</t>
  </si>
  <si>
    <t>Jumta ventilators TFSR 160 XL; L=300 m³/h ar elektropieslēgumu 0,058 kW; ~230V; H=140 Pa Systemair</t>
  </si>
  <si>
    <t>Ātruma regulators RE 1,5 Systemair</t>
  </si>
  <si>
    <t>Jumta kārba TOS 160 Systemair</t>
  </si>
  <si>
    <t>Trokšņu slāpētājs AGS-160-50-600 Amalva</t>
  </si>
  <si>
    <t>Droseļvārsts DR 100</t>
  </si>
  <si>
    <t>Apaļš gaisa vads ø 125</t>
  </si>
  <si>
    <t>Gaisa pārplūdes restīte OSK 400x150</t>
  </si>
  <si>
    <t>N-2 (tualetes:4,5,6)</t>
  </si>
  <si>
    <t>Jumta ventilators TFSR 160 XL; L=250 m³/h ar elektropieslēgumu 0,058 kW; ~230V; H=200 Pa Systemair</t>
  </si>
  <si>
    <t>Skola. Ventilācijas siltumapgāde.</t>
  </si>
  <si>
    <t>1</t>
  </si>
  <si>
    <t>Cirkulācijas sūknis (elektroniskais)"Wilo"Stratos 30/1-8 1 1/4"</t>
  </si>
  <si>
    <t>2</t>
  </si>
  <si>
    <t>Cirkulācijas sūknis (elektroniskais)"Wilo" Stratos 25/1-8 1'</t>
  </si>
  <si>
    <t>3</t>
  </si>
  <si>
    <t xml:space="preserve">Trīsgaitas vārsts R322; DN25; Kvs=4,0 ar izpildmehānismu LR24-SR 1 1/4"  ''Belimo'' </t>
  </si>
  <si>
    <t>4</t>
  </si>
  <si>
    <t xml:space="preserve">Trīsgaitas vārsts R317; DN20; Kvs=4 ar izpildmehānismu LR24-SR  3/4''  ''Belimo'' </t>
  </si>
  <si>
    <t>5</t>
  </si>
  <si>
    <t xml:space="preserve">Trīsgaitas vārsts R312; DN15; Kvs=2,5 ar izpildmehānismu LR24-SR 1/2"  ''Belimo'' </t>
  </si>
  <si>
    <t>6</t>
  </si>
  <si>
    <t>Temperatūras regulators Aqua 24TF ar temperatūras devēju  komplektu "Veab"</t>
  </si>
  <si>
    <t>7</t>
  </si>
  <si>
    <t xml:space="preserve">Filtrs DN40 </t>
  </si>
  <si>
    <t>8</t>
  </si>
  <si>
    <t xml:space="preserve">Filtrs DN32 </t>
  </si>
  <si>
    <t>9</t>
  </si>
  <si>
    <t xml:space="preserve">Filtrs DN25 </t>
  </si>
  <si>
    <t>10</t>
  </si>
  <si>
    <t>Pārspiediena vārsts DN25</t>
  </si>
  <si>
    <t>11</t>
  </si>
  <si>
    <t>Pārspiediena vārsts DN20</t>
  </si>
  <si>
    <t>12</t>
  </si>
  <si>
    <t>Balansējošais vāsts STAD-40 "TA"</t>
  </si>
  <si>
    <t>13</t>
  </si>
  <si>
    <t>Balansējošais vāsts STAD-32  "TA"</t>
  </si>
  <si>
    <t>14</t>
  </si>
  <si>
    <t>Balansējošais vāsts STAD-25  "TA"</t>
  </si>
  <si>
    <t>15</t>
  </si>
  <si>
    <t xml:space="preserve">Lodveida krāns DN50 </t>
  </si>
  <si>
    <t>16</t>
  </si>
  <si>
    <t>Lodveida krāns DN40</t>
  </si>
  <si>
    <t>17</t>
  </si>
  <si>
    <t xml:space="preserve">Lodveida krāns DN32 </t>
  </si>
  <si>
    <t>18</t>
  </si>
  <si>
    <t>Lodveida krāns DN25</t>
  </si>
  <si>
    <t>19</t>
  </si>
  <si>
    <t>Lodveida krāns DN15</t>
  </si>
  <si>
    <t>20</t>
  </si>
  <si>
    <t>Manometrs ar trīsgaitas krānu</t>
  </si>
  <si>
    <t>21</t>
  </si>
  <si>
    <t>Termometrs 0 – 100°C ar čaulu</t>
  </si>
  <si>
    <t>22</t>
  </si>
  <si>
    <t>23</t>
  </si>
  <si>
    <t>Tērauda caurule DN40 (ø48x3,5)</t>
  </si>
  <si>
    <t>24</t>
  </si>
  <si>
    <t>Vara caurule d-35x1,5</t>
  </si>
  <si>
    <t>25</t>
  </si>
  <si>
    <t>Vara caurule d-28x1,5</t>
  </si>
  <si>
    <t>26</t>
  </si>
  <si>
    <t>27</t>
  </si>
  <si>
    <t>28</t>
  </si>
  <si>
    <t>Siltuma izolācijas čaulas ARMAFLEX-TUBOLIT d-35x13</t>
  </si>
  <si>
    <t>29</t>
  </si>
  <si>
    <t>Siltuma izolācijas čaulas ARMAFLEX-TUBOLIT d-28x13</t>
  </si>
  <si>
    <t>30</t>
  </si>
  <si>
    <t>Gaisa savācēji DN150; L=500mm ar automātiskiem atgaisotājiem</t>
  </si>
  <si>
    <t>31</t>
  </si>
  <si>
    <t>Automatiskais atgaisotājs ar lodveida vārstu 1/2" ''Flexvent-Top''</t>
  </si>
  <si>
    <t>32</t>
  </si>
  <si>
    <t>Nolaišanas ventīlis ar pāreju šļūtenes pievienošanai 1/2"</t>
  </si>
  <si>
    <t>33</t>
  </si>
  <si>
    <t>Tērauda cauruļvadu fasondaļas</t>
  </si>
  <si>
    <t>34</t>
  </si>
  <si>
    <t>Vara cauruļvadu fasondaļas</t>
  </si>
  <si>
    <t>35</t>
  </si>
  <si>
    <t>Ūdens-glikola 40% maisījums</t>
  </si>
  <si>
    <t>36</t>
  </si>
  <si>
    <t>37</t>
  </si>
  <si>
    <t>Cauruļvadu stiprinājumi</t>
  </si>
  <si>
    <t>38</t>
  </si>
  <si>
    <t>Izolācijas palīgmateriāli</t>
  </si>
  <si>
    <t>39</t>
  </si>
  <si>
    <t>Montāžas komplekts</t>
  </si>
  <si>
    <t>Skola.Siltuma punkts.</t>
  </si>
  <si>
    <t>Siltuma enerģijas mērītājs “ULTRAFLOW II MULTICAL III' ar procesoru 6,0 m³/h</t>
  </si>
  <si>
    <t>temperatūras sensori Pt 500</t>
  </si>
  <si>
    <t xml:space="preserve">Cirkulācijas sūknis (elektroniskais)"Wilo"Stratos 30/1-8. </t>
  </si>
  <si>
    <t xml:space="preserve">Cirkulācijas sūknis(elektroniskais)"Wilo"Stratos 30/1-12. </t>
  </si>
  <si>
    <t>Trīsgaitas vārsts R329; DN32; Kvs=10 ar izpildmehānismu LR24-SR  "Belimo"</t>
  </si>
  <si>
    <t>Trīsgaitas vārsts R322; DN25; Kvs=6,3 ar izpildmehānismu LR24-SR  "Belimo"</t>
  </si>
  <si>
    <t>Temperatūras regulators ECL-300 ar temperatūras devēju  komplektu "Danfoss"</t>
  </si>
  <si>
    <t>Lodveida krāns "Naval" DN50 -metināms</t>
  </si>
  <si>
    <t>Lodveida krāns "Naval" DN40 -metināms</t>
  </si>
  <si>
    <t>Lodveida krāns "Naval" DN32 -metināms</t>
  </si>
  <si>
    <t>Balansējošais vārsts STAD-40</t>
  </si>
  <si>
    <t>Balansējošais vārsts STAD-32</t>
  </si>
  <si>
    <t>Balansējošais vārsts STAD-25</t>
  </si>
  <si>
    <t>Filtrs DN50-atloku</t>
  </si>
  <si>
    <t>Filtrs DN40</t>
  </si>
  <si>
    <t>Filtrs DN32</t>
  </si>
  <si>
    <t>Filtrs DN25</t>
  </si>
  <si>
    <t>Vienvirziena vārsts DN50</t>
  </si>
  <si>
    <t>Apkures sadale DN150; L=900mm ar 3 atzariem</t>
  </si>
  <si>
    <t>40</t>
  </si>
  <si>
    <t>Skola. Sporta zāles apkure.</t>
  </si>
  <si>
    <t>Tērauda radiatori "KORAD" tips 22-T22-500x600 ar siltuma atdevi Q=872W</t>
  </si>
  <si>
    <t xml:space="preserve">Tērauda radiatori "KORAD" tips 22-T22-500x800 ar siltuma atdevi Q=1223W </t>
  </si>
  <si>
    <t>Tērauda radiatori "KORAD" tips 22-T22-500x900 ar siltuma atdevi Q=1308W</t>
  </si>
  <si>
    <t>Tērauda radiatori "KORAD" tips 22-T22-500x1000 ar siltuma atdevi Q=1453W</t>
  </si>
  <si>
    <t>Tērauda radiatori "KORAD" tips 22-T22-600x1800 ar siltuma atdevi Q=3037W</t>
  </si>
  <si>
    <t>Termostata vārsts RTD-N15 ar termostata galvu RTD-3130</t>
  </si>
  <si>
    <t>Termostata vārsts RTD-N15 ar termostata galvu RTD-3130 ar aizsardzību</t>
  </si>
  <si>
    <t>Radiatora krāns atpakaļgaitā RLV-15</t>
  </si>
  <si>
    <t>Lodveida krāns DN32</t>
  </si>
  <si>
    <t>Lodveida DN15</t>
  </si>
  <si>
    <t>Siltuma izolācijas čaulas "PAROC" ar folija pārklājumu AE49x40</t>
  </si>
  <si>
    <t>Siltuma izolācijas čaulas "PAROC" ar folija pārklājumu AE60x40</t>
  </si>
  <si>
    <t>Gaisa savācēji ar autom.atgaisotājiem "FLEXVENT-TOP-3/8"</t>
  </si>
  <si>
    <t>Cauruļvadu fasondaļas</t>
  </si>
  <si>
    <t>Radiatoru stiprinājumi pie sienas</t>
  </si>
  <si>
    <t>Pārēja šļūtenes pievienošanai</t>
  </si>
  <si>
    <r>
      <t>Tērauda caurule DN50 (</t>
    </r>
    <r>
      <rPr>
        <sz val="10"/>
        <rFont val="Arial"/>
        <family val="2"/>
        <charset val="204"/>
      </rPr>
      <t>ø60</t>
    </r>
    <r>
      <rPr>
        <sz val="10"/>
        <rFont val="Arial"/>
        <family val="2"/>
      </rPr>
      <t>x3,5)</t>
    </r>
  </si>
  <si>
    <r>
      <t xml:space="preserve">Siltuma izolācijas čaulas “PAROC” ar folija pārklājumu  </t>
    </r>
    <r>
      <rPr>
        <sz val="10"/>
        <rFont val="Arial"/>
        <family val="2"/>
        <charset val="204"/>
      </rPr>
      <t>ø60</t>
    </r>
    <r>
      <rPr>
        <sz val="10"/>
        <rFont val="Arial"/>
        <family val="2"/>
      </rPr>
      <t>x40</t>
    </r>
  </si>
  <si>
    <r>
      <t>Siltuma izolācijas čaulas “PAROC” ar folija pārklājumu</t>
    </r>
    <r>
      <rPr>
        <sz val="10"/>
        <rFont val="Arial"/>
        <family val="2"/>
        <charset val="204"/>
      </rPr>
      <t xml:space="preserve"> ø50x40</t>
    </r>
  </si>
  <si>
    <r>
      <t xml:space="preserve">Ventilācijas siltumapgādes siltummainis tips XB 30-1-50, Q=90 kW siltuma nesējs ūdens -ūdensglikola maisījums </t>
    </r>
    <r>
      <rPr>
        <sz val="10"/>
        <rFont val="Arial"/>
        <family val="2"/>
        <charset val="204"/>
      </rPr>
      <t>∆</t>
    </r>
    <r>
      <rPr>
        <sz val="10"/>
        <rFont val="Arial"/>
        <family val="2"/>
      </rPr>
      <t xml:space="preserve"> T=80</t>
    </r>
    <r>
      <rPr>
        <sz val="10"/>
        <rFont val="Arial Cyr"/>
        <charset val="204"/>
      </rPr>
      <t>°</t>
    </r>
    <r>
      <rPr>
        <sz val="10"/>
        <rFont val="Arial"/>
        <family val="2"/>
      </rPr>
      <t>-60</t>
    </r>
    <r>
      <rPr>
        <sz val="10"/>
        <rFont val="Arial Cyr"/>
        <charset val="204"/>
      </rPr>
      <t>°</t>
    </r>
    <r>
      <rPr>
        <sz val="10"/>
        <rFont val="Arial"/>
        <family val="2"/>
      </rPr>
      <t>C</t>
    </r>
    <r>
      <rPr>
        <sz val="10"/>
        <rFont val="Arial"/>
        <family val="2"/>
        <charset val="204"/>
      </rPr>
      <t>÷∆ T=70°-50°C"Danfoss"* 470 Ls+PVN</t>
    </r>
  </si>
  <si>
    <r>
      <t>Tērauda caurule DN50 (</t>
    </r>
    <r>
      <rPr>
        <sz val="10"/>
        <rFont val="Arial"/>
        <family val="2"/>
        <charset val="204"/>
      </rPr>
      <t>ø</t>
    </r>
    <r>
      <rPr>
        <sz val="10"/>
        <rFont val="Arial"/>
        <family val="2"/>
      </rPr>
      <t>60x3,5)</t>
    </r>
  </si>
  <si>
    <r>
      <t>Tērauda caurule DN40 (</t>
    </r>
    <r>
      <rPr>
        <sz val="10"/>
        <rFont val="Arial"/>
        <family val="2"/>
        <charset val="204"/>
      </rPr>
      <t>ø</t>
    </r>
    <r>
      <rPr>
        <sz val="10"/>
        <rFont val="Arial"/>
        <family val="2"/>
      </rPr>
      <t>48x3,5)</t>
    </r>
  </si>
  <si>
    <r>
      <t>Tērauda caurule DN32 (</t>
    </r>
    <r>
      <rPr>
        <sz val="10"/>
        <rFont val="Arial"/>
        <family val="2"/>
        <charset val="204"/>
      </rPr>
      <t>ø</t>
    </r>
    <r>
      <rPr>
        <sz val="10"/>
        <rFont val="Arial"/>
        <family val="2"/>
      </rPr>
      <t>42x3,5)</t>
    </r>
  </si>
  <si>
    <r>
      <t xml:space="preserve">Vara caurule </t>
    </r>
    <r>
      <rPr>
        <sz val="10"/>
        <rFont val="Arial"/>
        <family val="2"/>
        <charset val="204"/>
      </rPr>
      <t>ø2</t>
    </r>
    <r>
      <rPr>
        <sz val="10"/>
        <rFont val="Arial"/>
        <family val="2"/>
      </rPr>
      <t>5x1,5</t>
    </r>
  </si>
  <si>
    <r>
      <t xml:space="preserve">Tas pats, </t>
    </r>
    <r>
      <rPr>
        <sz val="10"/>
        <rFont val="Arial"/>
        <family val="2"/>
        <charset val="204"/>
      </rPr>
      <t>ø48</t>
    </r>
    <r>
      <rPr>
        <sz val="10"/>
        <rFont val="Arial"/>
        <family val="2"/>
      </rPr>
      <t>x40</t>
    </r>
  </si>
  <si>
    <r>
      <t xml:space="preserve">Tas pats, </t>
    </r>
    <r>
      <rPr>
        <sz val="10"/>
        <rFont val="Arial"/>
        <family val="2"/>
        <charset val="204"/>
      </rPr>
      <t>ø42</t>
    </r>
    <r>
      <rPr>
        <sz val="10"/>
        <rFont val="Arial"/>
        <family val="2"/>
      </rPr>
      <t>x40</t>
    </r>
  </si>
  <si>
    <r>
      <t xml:space="preserve">Siltuma izolācijas čaulas ARMAFLEX-TUBOLIT </t>
    </r>
    <r>
      <rPr>
        <sz val="10"/>
        <color indexed="8"/>
        <rFont val="Arial"/>
        <family val="2"/>
        <charset val="204"/>
      </rPr>
      <t>ø2</t>
    </r>
    <r>
      <rPr>
        <sz val="10"/>
        <color indexed="8"/>
        <rFont val="Arial"/>
        <family val="2"/>
      </rPr>
      <t>5x13</t>
    </r>
  </si>
  <si>
    <r>
      <t>Tērauda caurule DN100 (</t>
    </r>
    <r>
      <rPr>
        <sz val="10"/>
        <color indexed="8"/>
        <rFont val="Arial"/>
        <family val="2"/>
        <charset val="204"/>
      </rPr>
      <t>ø</t>
    </r>
    <r>
      <rPr>
        <sz val="10"/>
        <rFont val="BaltOptima"/>
        <charset val="204"/>
      </rPr>
      <t>108x4) apvalkcaurule</t>
    </r>
  </si>
  <si>
    <r>
      <t>Tērauda caurule DN50 (</t>
    </r>
    <r>
      <rPr>
        <sz val="10"/>
        <color indexed="8"/>
        <rFont val="Arial"/>
        <family val="2"/>
        <charset val="204"/>
      </rPr>
      <t>ø</t>
    </r>
    <r>
      <rPr>
        <sz val="10"/>
        <rFont val="BaltOptima"/>
        <charset val="204"/>
      </rPr>
      <t>60x3,5)</t>
    </r>
  </si>
  <si>
    <r>
      <t>Tērauda caurule DN40 (</t>
    </r>
    <r>
      <rPr>
        <sz val="10"/>
        <color indexed="8"/>
        <rFont val="Arial"/>
        <family val="2"/>
        <charset val="204"/>
      </rPr>
      <t>ø</t>
    </r>
    <r>
      <rPr>
        <sz val="10"/>
        <rFont val="BaltOptima"/>
        <charset val="204"/>
      </rPr>
      <t>48x3,5)</t>
    </r>
  </si>
  <si>
    <r>
      <t xml:space="preserve">Vara caurule </t>
    </r>
    <r>
      <rPr>
        <sz val="10"/>
        <color indexed="8"/>
        <rFont val="Arial"/>
        <family val="2"/>
        <charset val="204"/>
      </rPr>
      <t>ø</t>
    </r>
    <r>
      <rPr>
        <sz val="10"/>
        <rFont val="BaltOptima"/>
        <charset val="204"/>
      </rPr>
      <t>35x1,5</t>
    </r>
  </si>
  <si>
    <r>
      <t xml:space="preserve">Vara caurule </t>
    </r>
    <r>
      <rPr>
        <sz val="10"/>
        <color indexed="8"/>
        <rFont val="Arial"/>
        <family val="2"/>
        <charset val="204"/>
      </rPr>
      <t>ø</t>
    </r>
    <r>
      <rPr>
        <sz val="10"/>
        <rFont val="BaltOptima"/>
        <charset val="204"/>
      </rPr>
      <t>28x1,5</t>
    </r>
  </si>
  <si>
    <r>
      <t xml:space="preserve">Vara caurule </t>
    </r>
    <r>
      <rPr>
        <sz val="10"/>
        <color indexed="8"/>
        <rFont val="Arial"/>
        <family val="2"/>
        <charset val="204"/>
      </rPr>
      <t>ø</t>
    </r>
    <r>
      <rPr>
        <sz val="10"/>
        <rFont val="BaltOptima"/>
        <charset val="204"/>
      </rPr>
      <t>22x1</t>
    </r>
  </si>
  <si>
    <r>
      <t xml:space="preserve">Vara caurule </t>
    </r>
    <r>
      <rPr>
        <sz val="10"/>
        <color indexed="8"/>
        <rFont val="Arial"/>
        <family val="2"/>
        <charset val="204"/>
      </rPr>
      <t>ø</t>
    </r>
    <r>
      <rPr>
        <sz val="10"/>
        <rFont val="BaltOptima"/>
        <charset val="204"/>
      </rPr>
      <t>18x1</t>
    </r>
  </si>
  <si>
    <r>
      <t xml:space="preserve">Vara caurule </t>
    </r>
    <r>
      <rPr>
        <sz val="10"/>
        <color indexed="8"/>
        <rFont val="Arial"/>
        <family val="2"/>
        <charset val="204"/>
      </rPr>
      <t>ø</t>
    </r>
    <r>
      <rPr>
        <sz val="10"/>
        <rFont val="BaltOptima"/>
        <charset val="204"/>
      </rPr>
      <t>15x1</t>
    </r>
  </si>
  <si>
    <r>
      <t xml:space="preserve">Siltuma izolācijas čaulas "ARMACEL-TUBOLIT" </t>
    </r>
    <r>
      <rPr>
        <sz val="10"/>
        <color indexed="8"/>
        <rFont val="Arial"/>
        <family val="2"/>
        <charset val="204"/>
      </rPr>
      <t>ø</t>
    </r>
    <r>
      <rPr>
        <sz val="10"/>
        <rFont val="BaltOptima"/>
        <charset val="204"/>
      </rPr>
      <t>35x13</t>
    </r>
  </si>
  <si>
    <r>
      <t xml:space="preserve">Siltuma izolācijas čaulas "ARMACEL-TUBOLIT" </t>
    </r>
    <r>
      <rPr>
        <sz val="10"/>
        <color indexed="8"/>
        <rFont val="Arial"/>
        <family val="2"/>
        <charset val="204"/>
      </rPr>
      <t>ø</t>
    </r>
    <r>
      <rPr>
        <sz val="10"/>
        <rFont val="BaltOptima"/>
        <charset val="204"/>
      </rPr>
      <t>28x13</t>
    </r>
  </si>
  <si>
    <r>
      <t xml:space="preserve">Siltuma izolācijas čaulas "ARMACEL-TUBOLIT" </t>
    </r>
    <r>
      <rPr>
        <sz val="10"/>
        <color indexed="8"/>
        <rFont val="Arial"/>
        <family val="2"/>
        <charset val="204"/>
      </rPr>
      <t>ø</t>
    </r>
    <r>
      <rPr>
        <sz val="10"/>
        <rFont val="BaltOptima"/>
        <charset val="204"/>
      </rPr>
      <t>22x13</t>
    </r>
  </si>
  <si>
    <r>
      <t xml:space="preserve">Siltuma izolācijas čaulas "ARMACEL-TUBOLIT" </t>
    </r>
    <r>
      <rPr>
        <sz val="10"/>
        <color indexed="8"/>
        <rFont val="Arial"/>
        <family val="2"/>
        <charset val="204"/>
      </rPr>
      <t>ø</t>
    </r>
    <r>
      <rPr>
        <sz val="10"/>
        <rFont val="BaltOptima"/>
        <charset val="204"/>
      </rPr>
      <t>18x13</t>
    </r>
  </si>
  <si>
    <t>Cokola profils 100mm</t>
  </si>
  <si>
    <t>Demontēt esošo skārda jumta segumu</t>
  </si>
  <si>
    <t>Demontēt esošo dakstiņu fasādes apdari</t>
  </si>
  <si>
    <t>Paroc ROS 30 100 mm</t>
  </si>
  <si>
    <t>Paroc ROB 60 20mm</t>
  </si>
  <si>
    <t>Esošo bēniņu siltināšana ar beramo vati</t>
  </si>
  <si>
    <t>m3</t>
  </si>
  <si>
    <t xml:space="preserve">Beramā akmensvate </t>
  </si>
  <si>
    <t>Jumtapmales, parapetu un lāseņu ierīkošana</t>
  </si>
  <si>
    <t>Skārds</t>
  </si>
  <si>
    <t>Skārda jumtiņu ierīkošana</t>
  </si>
  <si>
    <t>Nesiltināto parapetu apmešana ar āra apmetumu</t>
  </si>
  <si>
    <t>Ventilācijas šahtu augstuma palielināšana pamūrējot no pilno ķieģeļu mūra</t>
  </si>
  <si>
    <t>Virsgaismas logu iestiklošana rāmīšos ar polikarbonāta loksnēm.</t>
  </si>
  <si>
    <t>"Onduline" piecšūnu polikarbonāts - 32mm</t>
  </si>
  <si>
    <t>Virsgaismas logu remonts</t>
  </si>
  <si>
    <t>Pilastru pamatnes betonēšana</t>
  </si>
  <si>
    <t>t.m.</t>
  </si>
  <si>
    <t xml:space="preserve">stiegojums diam-6...10mm </t>
  </si>
  <si>
    <t>m³</t>
  </si>
  <si>
    <t>Esošo logu nomaiņa uz PVC logiem ar siltumcaurlaidības koeficientu(U) ne mazāku par 1,3 W/(m²K)</t>
  </si>
  <si>
    <t>Nomainīt esošās koka durvis unvārtus pret siltinātām metāla durvīm</t>
  </si>
  <si>
    <t xml:space="preserve">     Virsizdevumi __%</t>
  </si>
  <si>
    <t>Pasūtītāja rezerve 5%</t>
  </si>
  <si>
    <t xml:space="preserve">                Peļņa  __%</t>
  </si>
  <si>
    <t>Būvniecības objekta izkārtnes (būvtāfele) izgatavošana</t>
  </si>
  <si>
    <t>Materiālu, grunts apmaiņas un būvgružu transporta izdevumi __%</t>
  </si>
  <si>
    <t xml:space="preserve">Daugmales pamatskolas ēkas renovācija </t>
  </si>
  <si>
    <r>
      <t xml:space="preserve">Stūru līstes uzstādīšana logu ailēm un ēkas stūriem,līmējot ar līmjavu </t>
    </r>
    <r>
      <rPr>
        <b/>
        <sz val="11"/>
        <color indexed="10"/>
        <rFont val="Times New Roman"/>
        <family val="1"/>
        <charset val="186"/>
      </rPr>
      <t>(apjomu precizēt objektā)</t>
    </r>
  </si>
  <si>
    <t>Materiālu, grunts apmaiņas un būvgružu transporta izdevumi ___%</t>
  </si>
  <si>
    <t>Palīgmateriāli __%</t>
  </si>
  <si>
    <t>Materiālu transports __%</t>
  </si>
  <si>
    <t>Materiālu transports ___%</t>
  </si>
  <si>
    <r>
      <t>Būves nosaukums:</t>
    </r>
    <r>
      <rPr>
        <b/>
        <sz val="12"/>
        <rFont val="Times New Roman"/>
        <family val="1"/>
        <charset val="186"/>
      </rPr>
      <t xml:space="preserve"> Daugmales pamatskolas ēkas renovācija </t>
    </r>
  </si>
  <si>
    <t>Tāme sastādīta: ___________</t>
  </si>
  <si>
    <t>"Skola", Daugmales pagasts, Ķekavas novads.</t>
  </si>
  <si>
    <t>Daugmales pamatskolas ēkas renovācija siltumnīcefekta gāzu emisiju samazināšanai</t>
  </si>
  <si>
    <r>
      <t xml:space="preserve">Būves adrese: </t>
    </r>
    <r>
      <rPr>
        <b/>
        <sz val="11"/>
        <rFont val="Times New Roman"/>
        <family val="1"/>
        <charset val="186"/>
      </rPr>
      <t>"Skola", Daugmale, Daugmales pagasts, Ķekavas novads</t>
    </r>
  </si>
  <si>
    <t>"Skola", Daugmale, Daugmales pagasts, Ķekavas novads</t>
  </si>
  <si>
    <t>Daugmales pamatskolas ēkas renovācija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</si>
</sst>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;[Red]0.00"/>
  </numFmts>
  <fonts count="54">
    <font>
      <sz val="10"/>
      <name val="BaltOptima"/>
      <charset val="204"/>
    </font>
    <font>
      <sz val="10"/>
      <name val="BaltOptima"/>
      <charset val="204"/>
    </font>
    <font>
      <b/>
      <sz val="11"/>
      <name val="Times New Roman"/>
      <family val="1"/>
    </font>
    <font>
      <sz val="10"/>
      <name val="Times New Roman"/>
      <family val="1"/>
      <charset val="186"/>
    </font>
    <font>
      <b/>
      <sz val="11"/>
      <name val="Times New Roman Baltic"/>
      <family val="1"/>
      <charset val="186"/>
    </font>
    <font>
      <b/>
      <sz val="11"/>
      <name val="Times New Roman"/>
      <family val="1"/>
      <charset val="186"/>
    </font>
    <font>
      <sz val="11"/>
      <name val="Times New Roman Baltic"/>
      <family val="1"/>
      <charset val="186"/>
    </font>
    <font>
      <sz val="11"/>
      <name val="BaltOptima"/>
      <charset val="204"/>
    </font>
    <font>
      <sz val="11"/>
      <name val="Times New Roman"/>
      <family val="1"/>
      <charset val="186"/>
    </font>
    <font>
      <b/>
      <sz val="11"/>
      <name val="Times New Roman Baltic"/>
      <charset val="186"/>
    </font>
    <font>
      <sz val="11"/>
      <name val="Times New Roman"/>
      <family val="1"/>
    </font>
    <font>
      <sz val="18"/>
      <name val="Times New Roman"/>
      <family val="1"/>
    </font>
    <font>
      <b/>
      <sz val="14"/>
      <name val="Times New Roman"/>
      <family val="1"/>
    </font>
    <font>
      <sz val="10"/>
      <name val="Helv"/>
    </font>
    <font>
      <sz val="8"/>
      <name val="BaltOptima"/>
      <charset val="204"/>
    </font>
    <font>
      <b/>
      <sz val="14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Arial"/>
      <charset val="186"/>
    </font>
    <font>
      <vertAlign val="superscript"/>
      <sz val="11"/>
      <name val="Times New Roman"/>
      <family val="1"/>
      <charset val="186"/>
    </font>
    <font>
      <sz val="9"/>
      <color indexed="8"/>
      <name val="Calibri"/>
      <family val="2"/>
      <charset val="186"/>
    </font>
    <font>
      <i/>
      <sz val="11"/>
      <name val="Times New Roman"/>
      <family val="1"/>
      <charset val="186"/>
    </font>
    <font>
      <sz val="8"/>
      <name val="Times New Roman"/>
      <family val="1"/>
    </font>
    <font>
      <i/>
      <sz val="8"/>
      <name val="Times New Roman"/>
      <family val="1"/>
      <charset val="186"/>
    </font>
    <font>
      <b/>
      <i/>
      <sz val="11"/>
      <name val="Times New Roman"/>
      <family val="1"/>
      <charset val="186"/>
    </font>
    <font>
      <i/>
      <sz val="6"/>
      <name val="Times New Roman"/>
      <family val="1"/>
      <charset val="186"/>
    </font>
    <font>
      <sz val="6"/>
      <name val="Times New Roman"/>
      <family val="1"/>
      <charset val="186"/>
    </font>
    <font>
      <sz val="16"/>
      <name val="Times New Roman"/>
      <family val="1"/>
      <charset val="186"/>
    </font>
    <font>
      <sz val="10"/>
      <color indexed="8"/>
      <name val="Times New Roman"/>
      <family val="1"/>
      <charset val="186"/>
    </font>
    <font>
      <u/>
      <sz val="10"/>
      <color indexed="8"/>
      <name val="Times New Roman"/>
      <family val="1"/>
      <charset val="186"/>
    </font>
    <font>
      <b/>
      <sz val="16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BaltOptima"/>
      <charset val="204"/>
    </font>
    <font>
      <sz val="10"/>
      <name val="Times New Roman"/>
      <family val="1"/>
    </font>
    <font>
      <b/>
      <sz val="12"/>
      <name val="Arial"/>
      <family val="2"/>
      <charset val="186"/>
    </font>
    <font>
      <sz val="12"/>
      <color indexed="8"/>
      <name val="MS Sans Serif"/>
      <charset val="186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MS Sans Serif"/>
      <charset val="186"/>
    </font>
    <font>
      <sz val="9"/>
      <name val="Arial"/>
      <family val="2"/>
    </font>
    <font>
      <sz val="10"/>
      <name val="Arial Cyr"/>
      <charset val="204"/>
    </font>
    <font>
      <sz val="10"/>
      <color indexed="8"/>
      <name val="Arial"/>
      <family val="2"/>
      <charset val="186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186"/>
    </font>
    <font>
      <sz val="11"/>
      <name val="Times New Roman Baltic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 diagonalDown="1"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 style="thin">
        <color indexed="9"/>
      </diagonal>
    </border>
    <border diagonalDown="1">
      <left style="thin">
        <color indexed="9"/>
      </left>
      <right style="thin">
        <color indexed="9"/>
      </right>
      <top/>
      <bottom style="thin">
        <color indexed="9"/>
      </bottom>
      <diagonal style="thin">
        <color indexed="9"/>
      </diagonal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</borders>
  <cellStyleXfs count="7">
    <xf numFmtId="0" fontId="0" fillId="0" borderId="0"/>
    <xf numFmtId="0" fontId="24" fillId="0" borderId="0"/>
    <xf numFmtId="0" fontId="22" fillId="0" borderId="0"/>
    <xf numFmtId="0" fontId="22" fillId="0" borderId="0"/>
    <xf numFmtId="9" fontId="16" fillId="0" borderId="0" applyFont="0" applyFill="0" applyBorder="0" applyAlignment="0" applyProtection="0"/>
    <xf numFmtId="0" fontId="13" fillId="0" borderId="0"/>
    <xf numFmtId="0" fontId="18" fillId="0" borderId="0"/>
  </cellStyleXfs>
  <cellXfs count="408">
    <xf numFmtId="0" fontId="0" fillId="0" borderId="0" xfId="0"/>
    <xf numFmtId="0" fontId="0" fillId="0" borderId="0" xfId="0" applyBorder="1"/>
    <xf numFmtId="2" fontId="8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7" xfId="0" applyFont="1" applyBorder="1"/>
    <xf numFmtId="2" fontId="10" fillId="0" borderId="7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2" fontId="10" fillId="0" borderId="13" xfId="0" applyNumberFormat="1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2" fontId="5" fillId="0" borderId="14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3" fillId="0" borderId="0" xfId="0" applyFont="1" applyBorder="1"/>
    <xf numFmtId="2" fontId="5" fillId="0" borderId="7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1" fillId="0" borderId="0" xfId="0" applyFont="1" applyBorder="1" applyAlignment="1"/>
    <xf numFmtId="0" fontId="12" fillId="0" borderId="0" xfId="0" applyFont="1" applyBorder="1" applyAlignment="1"/>
    <xf numFmtId="0" fontId="3" fillId="0" borderId="0" xfId="0" applyFont="1" applyBorder="1" applyAlignment="1"/>
    <xf numFmtId="0" fontId="8" fillId="0" borderId="0" xfId="0" applyFont="1" applyBorder="1" applyAlignment="1"/>
    <xf numFmtId="0" fontId="13" fillId="0" borderId="0" xfId="0" applyFont="1"/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6" xfId="0" applyFont="1" applyBorder="1"/>
    <xf numFmtId="2" fontId="13" fillId="0" borderId="0" xfId="0" applyNumberFormat="1" applyFont="1"/>
    <xf numFmtId="49" fontId="6" fillId="0" borderId="7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0" fillId="0" borderId="0" xfId="0" applyFill="1" applyBorder="1"/>
    <xf numFmtId="2" fontId="10" fillId="0" borderId="0" xfId="0" applyNumberFormat="1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2" fontId="17" fillId="0" borderId="22" xfId="0" applyNumberFormat="1" applyFont="1" applyBorder="1" applyAlignment="1">
      <alignment horizontal="right" wrapText="1"/>
    </xf>
    <xf numFmtId="4" fontId="3" fillId="0" borderId="22" xfId="0" applyNumberFormat="1" applyFont="1" applyFill="1" applyBorder="1" applyAlignment="1">
      <alignment horizontal="right"/>
    </xf>
    <xf numFmtId="2" fontId="10" fillId="0" borderId="22" xfId="0" applyNumberFormat="1" applyFont="1" applyBorder="1" applyAlignment="1">
      <alignment horizontal="right"/>
    </xf>
    <xf numFmtId="2" fontId="8" fillId="0" borderId="7" xfId="0" applyNumberFormat="1" applyFont="1" applyBorder="1" applyAlignment="1">
      <alignment horizontal="center"/>
    </xf>
    <xf numFmtId="49" fontId="10" fillId="0" borderId="23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 wrapText="1"/>
    </xf>
    <xf numFmtId="0" fontId="10" fillId="0" borderId="23" xfId="0" applyFont="1" applyBorder="1" applyAlignment="1">
      <alignment horizontal="center"/>
    </xf>
    <xf numFmtId="2" fontId="10" fillId="0" borderId="23" xfId="0" applyNumberFormat="1" applyFont="1" applyFill="1" applyBorder="1" applyAlignment="1">
      <alignment horizontal="center"/>
    </xf>
    <xf numFmtId="2" fontId="17" fillId="0" borderId="23" xfId="0" applyNumberFormat="1" applyFont="1" applyBorder="1" applyAlignment="1">
      <alignment horizontal="right" wrapText="1"/>
    </xf>
    <xf numFmtId="4" fontId="3" fillId="0" borderId="23" xfId="0" applyNumberFormat="1" applyFont="1" applyFill="1" applyBorder="1" applyAlignment="1">
      <alignment horizontal="right"/>
    </xf>
    <xf numFmtId="2" fontId="10" fillId="0" borderId="23" xfId="0" applyNumberFormat="1" applyFont="1" applyBorder="1" applyAlignment="1">
      <alignment horizontal="right"/>
    </xf>
    <xf numFmtId="49" fontId="10" fillId="0" borderId="22" xfId="0" applyNumberFormat="1" applyFont="1" applyBorder="1" applyAlignment="1">
      <alignment horizontal="center"/>
    </xf>
    <xf numFmtId="0" fontId="8" fillId="0" borderId="22" xfId="0" applyFont="1" applyBorder="1" applyAlignment="1">
      <alignment wrapText="1"/>
    </xf>
    <xf numFmtId="0" fontId="10" fillId="0" borderId="22" xfId="0" applyFont="1" applyBorder="1" applyAlignment="1">
      <alignment horizontal="center"/>
    </xf>
    <xf numFmtId="2" fontId="10" fillId="0" borderId="22" xfId="0" applyNumberFormat="1" applyFont="1" applyFill="1" applyBorder="1" applyAlignment="1">
      <alignment horizontal="center"/>
    </xf>
    <xf numFmtId="0" fontId="6" fillId="0" borderId="22" xfId="0" applyFont="1" applyBorder="1" applyAlignment="1">
      <alignment horizontal="left" wrapText="1"/>
    </xf>
    <xf numFmtId="49" fontId="10" fillId="0" borderId="24" xfId="0" applyNumberFormat="1" applyFont="1" applyBorder="1" applyAlignment="1">
      <alignment horizontal="center"/>
    </xf>
    <xf numFmtId="49" fontId="5" fillId="0" borderId="24" xfId="0" applyNumberFormat="1" applyFont="1" applyBorder="1" applyAlignment="1">
      <alignment horizontal="center" wrapText="1"/>
    </xf>
    <xf numFmtId="0" fontId="2" fillId="0" borderId="24" xfId="0" applyFont="1" applyBorder="1" applyAlignment="1">
      <alignment horizontal="center"/>
    </xf>
    <xf numFmtId="2" fontId="10" fillId="0" borderId="24" xfId="0" applyNumberFormat="1" applyFont="1" applyFill="1" applyBorder="1" applyAlignment="1">
      <alignment horizontal="center"/>
    </xf>
    <xf numFmtId="2" fontId="17" fillId="0" borderId="24" xfId="0" applyNumberFormat="1" applyFont="1" applyBorder="1" applyAlignment="1">
      <alignment horizontal="right" wrapText="1"/>
    </xf>
    <xf numFmtId="4" fontId="3" fillId="0" borderId="24" xfId="0" applyNumberFormat="1" applyFont="1" applyFill="1" applyBorder="1" applyAlignment="1">
      <alignment horizontal="right"/>
    </xf>
    <xf numFmtId="2" fontId="10" fillId="0" borderId="24" xfId="0" applyNumberFormat="1" applyFont="1" applyBorder="1" applyAlignment="1">
      <alignment horizontal="right"/>
    </xf>
    <xf numFmtId="2" fontId="5" fillId="0" borderId="24" xfId="0" applyNumberFormat="1" applyFont="1" applyBorder="1" applyAlignment="1">
      <alignment horizontal="right"/>
    </xf>
    <xf numFmtId="0" fontId="8" fillId="0" borderId="22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/>
    <xf numFmtId="0" fontId="16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/>
    </xf>
    <xf numFmtId="0" fontId="8" fillId="0" borderId="25" xfId="0" applyFont="1" applyBorder="1" applyAlignment="1"/>
    <xf numFmtId="0" fontId="3" fillId="0" borderId="0" xfId="0" applyFont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19" fillId="0" borderId="22" xfId="0" applyFont="1" applyBorder="1" applyAlignment="1">
      <alignment wrapText="1"/>
    </xf>
    <xf numFmtId="2" fontId="6" fillId="0" borderId="23" xfId="0" applyNumberFormat="1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49" fontId="6" fillId="0" borderId="22" xfId="0" applyNumberFormat="1" applyFont="1" applyBorder="1" applyAlignment="1">
      <alignment horizontal="center" wrapText="1"/>
    </xf>
    <xf numFmtId="2" fontId="6" fillId="0" borderId="22" xfId="0" applyNumberFormat="1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49" fontId="6" fillId="0" borderId="26" xfId="0" applyNumberFormat="1" applyFont="1" applyBorder="1" applyAlignment="1">
      <alignment horizontal="center" wrapText="1"/>
    </xf>
    <xf numFmtId="0" fontId="6" fillId="0" borderId="26" xfId="0" applyFont="1" applyBorder="1" applyAlignment="1">
      <alignment horizontal="left" wrapText="1"/>
    </xf>
    <xf numFmtId="2" fontId="6" fillId="0" borderId="26" xfId="0" applyNumberFormat="1" applyFont="1" applyBorder="1" applyAlignment="1">
      <alignment horizontal="center" wrapText="1"/>
    </xf>
    <xf numFmtId="0" fontId="8" fillId="0" borderId="0" xfId="0" applyFont="1" applyBorder="1" applyAlignment="1">
      <alignment horizontal="left"/>
    </xf>
    <xf numFmtId="0" fontId="8" fillId="0" borderId="23" xfId="0" applyFont="1" applyBorder="1" applyAlignment="1">
      <alignment horizontal="center"/>
    </xf>
    <xf numFmtId="2" fontId="8" fillId="0" borderId="23" xfId="0" applyNumberFormat="1" applyFont="1" applyFill="1" applyBorder="1" applyAlignment="1">
      <alignment horizontal="center"/>
    </xf>
    <xf numFmtId="1" fontId="8" fillId="2" borderId="22" xfId="3" applyNumberFormat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wrapText="1"/>
    </xf>
    <xf numFmtId="0" fontId="8" fillId="2" borderId="22" xfId="1" applyFont="1" applyFill="1" applyBorder="1" applyAlignment="1">
      <alignment horizontal="center" vertical="center" wrapText="1"/>
    </xf>
    <xf numFmtId="1" fontId="8" fillId="2" borderId="22" xfId="0" applyNumberFormat="1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right" vertical="center" wrapText="1"/>
    </xf>
    <xf numFmtId="1" fontId="8" fillId="2" borderId="22" xfId="1" applyNumberFormat="1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vertical="center"/>
    </xf>
    <xf numFmtId="0" fontId="8" fillId="2" borderId="22" xfId="0" applyFont="1" applyFill="1" applyBorder="1" applyAlignment="1">
      <alignment horizontal="right" vertical="center"/>
    </xf>
    <xf numFmtId="0" fontId="25" fillId="3" borderId="22" xfId="1" applyFont="1" applyFill="1" applyBorder="1" applyAlignment="1">
      <alignment horizontal="center" vertical="center" wrapText="1"/>
    </xf>
    <xf numFmtId="0" fontId="27" fillId="3" borderId="22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 wrapText="1"/>
    </xf>
    <xf numFmtId="0" fontId="10" fillId="0" borderId="23" xfId="0" applyFont="1" applyFill="1" applyBorder="1" applyAlignment="1">
      <alignment horizontal="center"/>
    </xf>
    <xf numFmtId="0" fontId="25" fillId="0" borderId="22" xfId="1" applyFont="1" applyFill="1" applyBorder="1" applyAlignment="1">
      <alignment horizontal="center" vertical="center" wrapText="1"/>
    </xf>
    <xf numFmtId="0" fontId="8" fillId="0" borderId="22" xfId="1" applyFont="1" applyFill="1" applyBorder="1" applyAlignment="1">
      <alignment horizontal="left" vertical="center" wrapText="1"/>
    </xf>
    <xf numFmtId="0" fontId="8" fillId="0" borderId="22" xfId="1" applyFont="1" applyFill="1" applyBorder="1" applyAlignment="1">
      <alignment vertical="center" wrapText="1"/>
    </xf>
    <xf numFmtId="0" fontId="8" fillId="0" borderId="22" xfId="1" applyFont="1" applyFill="1" applyBorder="1" applyAlignment="1">
      <alignment horizontal="right" vertical="center" wrapText="1"/>
    </xf>
    <xf numFmtId="0" fontId="8" fillId="0" borderId="22" xfId="0" applyFont="1" applyFill="1" applyBorder="1" applyAlignment="1">
      <alignment horizontal="righ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8" fillId="0" borderId="22" xfId="1" applyFont="1" applyFill="1" applyBorder="1" applyAlignment="1">
      <alignment horizontal="right" wrapText="1"/>
    </xf>
    <xf numFmtId="0" fontId="8" fillId="0" borderId="22" xfId="0" applyFont="1" applyFill="1" applyBorder="1" applyAlignment="1">
      <alignment horizontal="right" vertical="center"/>
    </xf>
    <xf numFmtId="0" fontId="20" fillId="0" borderId="22" xfId="2" applyFont="1" applyFill="1" applyBorder="1" applyAlignment="1">
      <alignment wrapText="1"/>
    </xf>
    <xf numFmtId="0" fontId="20" fillId="0" borderId="22" xfId="2" applyFont="1" applyFill="1" applyBorder="1" applyAlignment="1">
      <alignment horizontal="right" wrapText="1"/>
    </xf>
    <xf numFmtId="49" fontId="5" fillId="0" borderId="24" xfId="0" applyNumberFormat="1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/>
    </xf>
    <xf numFmtId="0" fontId="21" fillId="0" borderId="16" xfId="0" applyFont="1" applyBorder="1" applyAlignment="1">
      <alignment horizontal="center" vertical="top"/>
    </xf>
    <xf numFmtId="2" fontId="0" fillId="0" borderId="0" xfId="0" applyNumberFormat="1" applyBorder="1"/>
    <xf numFmtId="165" fontId="0" fillId="0" borderId="0" xfId="0" applyNumberFormat="1" applyBorder="1"/>
    <xf numFmtId="0" fontId="8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Border="1"/>
    <xf numFmtId="0" fontId="29" fillId="0" borderId="0" xfId="0" applyFont="1" applyBorder="1" applyAlignment="1">
      <alignment horizontal="right"/>
    </xf>
    <xf numFmtId="0" fontId="3" fillId="0" borderId="25" xfId="0" applyFont="1" applyBorder="1" applyAlignment="1"/>
    <xf numFmtId="0" fontId="30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8" fillId="0" borderId="0" xfId="5" applyFont="1" applyAlignment="1">
      <alignment vertical="center"/>
    </xf>
    <xf numFmtId="0" fontId="31" fillId="0" borderId="0" xfId="0" applyFont="1" applyAlignment="1">
      <alignment horizontal="right"/>
    </xf>
    <xf numFmtId="0" fontId="31" fillId="0" borderId="0" xfId="0" applyFont="1" applyAlignment="1">
      <alignment horizontal="center"/>
    </xf>
    <xf numFmtId="0" fontId="3" fillId="0" borderId="0" xfId="5" applyFont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0" borderId="18" xfId="0" applyFont="1" applyBorder="1" applyAlignment="1">
      <alignment vertical="center" wrapText="1"/>
    </xf>
    <xf numFmtId="1" fontId="3" fillId="0" borderId="18" xfId="0" applyNumberFormat="1" applyFont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4" fontId="3" fillId="0" borderId="18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32" fillId="0" borderId="27" xfId="0" applyFont="1" applyBorder="1" applyAlignment="1">
      <alignment horizontal="right" vertical="center"/>
    </xf>
    <xf numFmtId="0" fontId="33" fillId="0" borderId="28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4" fillId="0" borderId="0" xfId="0" applyFont="1" applyAlignment="1">
      <alignment horizontal="right"/>
    </xf>
    <xf numFmtId="4" fontId="8" fillId="0" borderId="18" xfId="0" applyNumberFormat="1" applyFont="1" applyFill="1" applyBorder="1" applyAlignment="1">
      <alignment horizontal="center" vertical="center" wrapText="1"/>
    </xf>
    <xf numFmtId="4" fontId="35" fillId="0" borderId="29" xfId="0" applyNumberFormat="1" applyFont="1" applyBorder="1" applyAlignment="1">
      <alignment horizontal="center" vertical="center"/>
    </xf>
    <xf numFmtId="4" fontId="36" fillId="0" borderId="30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left"/>
    </xf>
    <xf numFmtId="49" fontId="26" fillId="0" borderId="23" xfId="0" applyNumberFormat="1" applyFont="1" applyFill="1" applyBorder="1" applyAlignment="1">
      <alignment horizontal="center"/>
    </xf>
    <xf numFmtId="0" fontId="5" fillId="0" borderId="23" xfId="0" applyFont="1" applyFill="1" applyBorder="1" applyAlignment="1">
      <alignment horizontal="left" wrapText="1"/>
    </xf>
    <xf numFmtId="1" fontId="8" fillId="0" borderId="22" xfId="0" applyNumberFormat="1" applyFont="1" applyFill="1" applyBorder="1" applyAlignment="1">
      <alignment horizontal="center" vertical="center"/>
    </xf>
    <xf numFmtId="0" fontId="28" fillId="0" borderId="22" xfId="1" applyFont="1" applyFill="1" applyBorder="1" applyAlignment="1">
      <alignment horizontal="left" wrapText="1"/>
    </xf>
    <xf numFmtId="0" fontId="25" fillId="0" borderId="22" xfId="1" applyFont="1" applyFill="1" applyBorder="1" applyAlignment="1">
      <alignment horizontal="center" wrapText="1"/>
    </xf>
    <xf numFmtId="1" fontId="8" fillId="0" borderId="22" xfId="3" applyNumberFormat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left" wrapText="1"/>
    </xf>
    <xf numFmtId="0" fontId="26" fillId="0" borderId="22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/>
    </xf>
    <xf numFmtId="49" fontId="10" fillId="0" borderId="24" xfId="0" applyNumberFormat="1" applyFont="1" applyFill="1" applyBorder="1" applyAlignment="1">
      <alignment horizontal="center"/>
    </xf>
    <xf numFmtId="49" fontId="5" fillId="0" borderId="24" xfId="0" applyNumberFormat="1" applyFont="1" applyFill="1" applyBorder="1" applyAlignment="1">
      <alignment horizontal="left" wrapText="1"/>
    </xf>
    <xf numFmtId="0" fontId="10" fillId="0" borderId="7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2" fontId="2" fillId="0" borderId="15" xfId="0" applyNumberFormat="1" applyFont="1" applyBorder="1" applyAlignment="1">
      <alignment horizontal="center"/>
    </xf>
    <xf numFmtId="0" fontId="7" fillId="0" borderId="31" xfId="0" applyFont="1" applyBorder="1"/>
    <xf numFmtId="0" fontId="7" fillId="0" borderId="11" xfId="0" applyFont="1" applyBorder="1"/>
    <xf numFmtId="0" fontId="7" fillId="0" borderId="11" xfId="0" applyFont="1" applyBorder="1" applyAlignment="1">
      <alignment wrapText="1"/>
    </xf>
    <xf numFmtId="2" fontId="10" fillId="0" borderId="11" xfId="0" applyNumberFormat="1" applyFont="1" applyBorder="1" applyAlignment="1">
      <alignment horizontal="center"/>
    </xf>
    <xf numFmtId="0" fontId="0" fillId="0" borderId="11" xfId="0" applyBorder="1"/>
    <xf numFmtId="0" fontId="0" fillId="0" borderId="15" xfId="0" applyBorder="1"/>
    <xf numFmtId="0" fontId="8" fillId="2" borderId="22" xfId="1" applyFont="1" applyFill="1" applyBorder="1" applyAlignment="1">
      <alignment horizontal="right" wrapText="1"/>
    </xf>
    <xf numFmtId="0" fontId="8" fillId="0" borderId="22" xfId="1" applyFont="1" applyFill="1" applyBorder="1" applyAlignment="1">
      <alignment horizontal="right"/>
    </xf>
    <xf numFmtId="2" fontId="8" fillId="0" borderId="22" xfId="1" applyNumberFormat="1" applyFont="1" applyFill="1" applyBorder="1" applyAlignment="1">
      <alignment horizontal="right" wrapText="1"/>
    </xf>
    <xf numFmtId="2" fontId="8" fillId="0" borderId="22" xfId="0" applyNumberFormat="1" applyFont="1" applyFill="1" applyBorder="1" applyAlignment="1">
      <alignment horizontal="right"/>
    </xf>
    <xf numFmtId="0" fontId="8" fillId="0" borderId="22" xfId="0" applyFont="1" applyFill="1" applyBorder="1" applyAlignment="1">
      <alignment horizontal="right"/>
    </xf>
    <xf numFmtId="0" fontId="25" fillId="0" borderId="22" xfId="0" applyFont="1" applyFill="1" applyBorder="1" applyAlignment="1">
      <alignment horizontal="right" wrapText="1"/>
    </xf>
    <xf numFmtId="0" fontId="8" fillId="2" borderId="22" xfId="1" applyFont="1" applyFill="1" applyBorder="1" applyAlignment="1">
      <alignment horizontal="right"/>
    </xf>
    <xf numFmtId="0" fontId="8" fillId="2" borderId="22" xfId="0" applyFont="1" applyFill="1" applyBorder="1" applyAlignment="1">
      <alignment horizontal="right"/>
    </xf>
    <xf numFmtId="0" fontId="8" fillId="2" borderId="22" xfId="1" applyFont="1" applyFill="1" applyBorder="1" applyAlignment="1">
      <alignment horizontal="left" wrapText="1"/>
    </xf>
    <xf numFmtId="1" fontId="8" fillId="0" borderId="22" xfId="0" applyNumberFormat="1" applyFont="1" applyFill="1" applyBorder="1" applyAlignment="1">
      <alignment horizontal="right"/>
    </xf>
    <xf numFmtId="0" fontId="28" fillId="0" borderId="22" xfId="1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wrapText="1"/>
    </xf>
    <xf numFmtId="0" fontId="28" fillId="3" borderId="22" xfId="1" applyFont="1" applyFill="1" applyBorder="1" applyAlignment="1">
      <alignment horizontal="center" vertical="center" wrapText="1"/>
    </xf>
    <xf numFmtId="1" fontId="8" fillId="0" borderId="22" xfId="1" applyNumberFormat="1" applyFont="1" applyFill="1" applyBorder="1" applyAlignment="1">
      <alignment horizontal="center" vertical="center" wrapText="1"/>
    </xf>
    <xf numFmtId="2" fontId="20" fillId="0" borderId="22" xfId="0" applyNumberFormat="1" applyFont="1" applyFill="1" applyBorder="1" applyAlignment="1">
      <alignment horizontal="right" wrapText="1"/>
    </xf>
    <xf numFmtId="2" fontId="10" fillId="0" borderId="22" xfId="0" applyNumberFormat="1" applyFont="1" applyFill="1" applyBorder="1" applyAlignment="1">
      <alignment horizontal="right"/>
    </xf>
    <xf numFmtId="0" fontId="13" fillId="0" borderId="0" xfId="0" applyFont="1" applyFill="1" applyBorder="1"/>
    <xf numFmtId="2" fontId="0" fillId="0" borderId="0" xfId="0" applyNumberFormat="1" applyFill="1" applyBorder="1"/>
    <xf numFmtId="0" fontId="8" fillId="0" borderId="22" xfId="1" applyFont="1" applyFill="1" applyBorder="1" applyAlignment="1">
      <alignment wrapText="1"/>
    </xf>
    <xf numFmtId="2" fontId="17" fillId="0" borderId="22" xfId="0" applyNumberFormat="1" applyFont="1" applyFill="1" applyBorder="1" applyAlignment="1">
      <alignment horizontal="right" wrapText="1"/>
    </xf>
    <xf numFmtId="0" fontId="3" fillId="0" borderId="3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3" fillId="0" borderId="33" xfId="0" applyFont="1" applyBorder="1" applyAlignment="1">
      <alignment horizontal="center"/>
    </xf>
    <xf numFmtId="0" fontId="3" fillId="2" borderId="34" xfId="0" applyFont="1" applyFill="1" applyBorder="1" applyAlignment="1">
      <alignment horizontal="left"/>
    </xf>
    <xf numFmtId="0" fontId="3" fillId="0" borderId="35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1" fillId="0" borderId="0" xfId="0" applyFont="1" applyBorder="1"/>
    <xf numFmtId="0" fontId="10" fillId="2" borderId="6" xfId="0" applyFont="1" applyFill="1" applyBorder="1" applyAlignment="1">
      <alignment horizontal="center"/>
    </xf>
    <xf numFmtId="49" fontId="10" fillId="0" borderId="38" xfId="0" applyNumberFormat="1" applyFont="1" applyBorder="1" applyAlignment="1">
      <alignment horizontal="center"/>
    </xf>
    <xf numFmtId="0" fontId="8" fillId="2" borderId="38" xfId="0" applyFont="1" applyFill="1" applyBorder="1" applyAlignment="1">
      <alignment wrapText="1"/>
    </xf>
    <xf numFmtId="0" fontId="10" fillId="0" borderId="38" xfId="0" applyFont="1" applyBorder="1" applyAlignment="1">
      <alignment horizontal="center"/>
    </xf>
    <xf numFmtId="2" fontId="10" fillId="2" borderId="38" xfId="0" applyNumberFormat="1" applyFont="1" applyFill="1" applyBorder="1" applyAlignment="1">
      <alignment horizontal="center"/>
    </xf>
    <xf numFmtId="4" fontId="17" fillId="0" borderId="22" xfId="0" applyNumberFormat="1" applyFont="1" applyBorder="1" applyAlignment="1">
      <alignment horizontal="right" wrapText="1"/>
    </xf>
    <xf numFmtId="4" fontId="10" fillId="0" borderId="22" xfId="0" applyNumberFormat="1" applyFont="1" applyBorder="1" applyAlignment="1">
      <alignment horizontal="right"/>
    </xf>
    <xf numFmtId="0" fontId="5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1" fontId="8" fillId="0" borderId="22" xfId="0" applyNumberFormat="1" applyFont="1" applyBorder="1" applyAlignment="1">
      <alignment horizontal="left" vertical="center" wrapText="1"/>
    </xf>
    <xf numFmtId="0" fontId="25" fillId="0" borderId="22" xfId="0" applyFont="1" applyBorder="1" applyAlignment="1">
      <alignment horizontal="right" vertical="center" wrapText="1"/>
    </xf>
    <xf numFmtId="0" fontId="8" fillId="0" borderId="22" xfId="0" applyFont="1" applyBorder="1" applyAlignment="1">
      <alignment vertical="center" wrapText="1"/>
    </xf>
    <xf numFmtId="0" fontId="8" fillId="0" borderId="22" xfId="0" applyFont="1" applyBorder="1" applyAlignment="1">
      <alignment horizontal="left" wrapText="1"/>
    </xf>
    <xf numFmtId="0" fontId="8" fillId="0" borderId="22" xfId="0" applyFont="1" applyBorder="1" applyAlignment="1">
      <alignment horizontal="left" vertical="center" wrapText="1"/>
    </xf>
    <xf numFmtId="0" fontId="35" fillId="0" borderId="22" xfId="0" applyFont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 wrapText="1"/>
    </xf>
    <xf numFmtId="0" fontId="8" fillId="2" borderId="22" xfId="0" applyFont="1" applyFill="1" applyBorder="1" applyAlignment="1">
      <alignment wrapText="1"/>
    </xf>
    <xf numFmtId="2" fontId="10" fillId="2" borderId="22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center"/>
    </xf>
    <xf numFmtId="49" fontId="10" fillId="0" borderId="26" xfId="0" applyNumberFormat="1" applyFont="1" applyBorder="1" applyAlignment="1">
      <alignment horizontal="center"/>
    </xf>
    <xf numFmtId="49" fontId="5" fillId="2" borderId="26" xfId="0" applyNumberFormat="1" applyFont="1" applyFill="1" applyBorder="1" applyAlignment="1">
      <alignment horizontal="center" wrapText="1"/>
    </xf>
    <xf numFmtId="0" fontId="2" fillId="0" borderId="26" xfId="0" applyFont="1" applyBorder="1" applyAlignment="1">
      <alignment horizontal="center"/>
    </xf>
    <xf numFmtId="2" fontId="10" fillId="2" borderId="26" xfId="0" applyNumberFormat="1" applyFont="1" applyFill="1" applyBorder="1" applyAlignment="1">
      <alignment horizontal="center"/>
    </xf>
    <xf numFmtId="4" fontId="10" fillId="0" borderId="26" xfId="0" applyNumberFormat="1" applyFont="1" applyBorder="1" applyAlignment="1">
      <alignment horizontal="right"/>
    </xf>
    <xf numFmtId="4" fontId="5" fillId="0" borderId="26" xfId="0" applyNumberFormat="1" applyFont="1" applyBorder="1" applyAlignment="1">
      <alignment horizontal="right"/>
    </xf>
    <xf numFmtId="4" fontId="10" fillId="0" borderId="13" xfId="0" applyNumberFormat="1" applyFont="1" applyBorder="1" applyAlignment="1">
      <alignment horizontal="right"/>
    </xf>
    <xf numFmtId="4" fontId="10" fillId="0" borderId="7" xfId="0" applyNumberFormat="1" applyFont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4" fontId="5" fillId="0" borderId="14" xfId="0" applyNumberFormat="1" applyFont="1" applyBorder="1" applyAlignment="1">
      <alignment horizontal="right"/>
    </xf>
    <xf numFmtId="4" fontId="2" fillId="0" borderId="11" xfId="0" applyNumberFormat="1" applyFont="1" applyBorder="1" applyAlignment="1">
      <alignment horizontal="right"/>
    </xf>
    <xf numFmtId="2" fontId="13" fillId="0" borderId="0" xfId="0" applyNumberFormat="1" applyFont="1" applyBorder="1"/>
    <xf numFmtId="0" fontId="0" fillId="2" borderId="0" xfId="0" applyFill="1" applyBorder="1"/>
    <xf numFmtId="49" fontId="41" fillId="0" borderId="22" xfId="0" applyNumberFormat="1" applyFont="1" applyFill="1" applyBorder="1" applyAlignment="1">
      <alignment horizontal="center" vertical="center" wrapText="1"/>
    </xf>
    <xf numFmtId="0" fontId="42" fillId="0" borderId="22" xfId="0" applyFont="1" applyBorder="1" applyAlignment="1">
      <alignment vertical="center" wrapText="1"/>
    </xf>
    <xf numFmtId="49" fontId="43" fillId="0" borderId="22" xfId="0" applyNumberFormat="1" applyFont="1" applyFill="1" applyBorder="1" applyAlignment="1">
      <alignment horizontal="center" vertical="center" wrapText="1"/>
    </xf>
    <xf numFmtId="0" fontId="43" fillId="0" borderId="22" xfId="0" applyFont="1" applyFill="1" applyBorder="1" applyAlignment="1">
      <alignment vertical="center" wrapText="1"/>
    </xf>
    <xf numFmtId="0" fontId="44" fillId="0" borderId="22" xfId="0" applyFont="1" applyFill="1" applyBorder="1" applyAlignment="1">
      <alignment horizontal="center" vertical="center" wrapText="1"/>
    </xf>
    <xf numFmtId="0" fontId="43" fillId="0" borderId="22" xfId="0" applyFont="1" applyFill="1" applyBorder="1" applyAlignment="1">
      <alignment horizontal="center" vertical="center" wrapText="1"/>
    </xf>
    <xf numFmtId="1" fontId="43" fillId="0" borderId="22" xfId="0" applyNumberFormat="1" applyFont="1" applyFill="1" applyBorder="1" applyAlignment="1">
      <alignment horizontal="center" vertical="center" wrapText="1"/>
    </xf>
    <xf numFmtId="0" fontId="43" fillId="0" borderId="22" xfId="0" applyFont="1" applyFill="1" applyBorder="1" applyAlignment="1">
      <alignment horizontal="left" vertical="center" wrapText="1"/>
    </xf>
    <xf numFmtId="0" fontId="18" fillId="0" borderId="22" xfId="0" applyFont="1" applyFill="1" applyBorder="1" applyAlignment="1">
      <alignment horizontal="left" vertical="center" wrapText="1"/>
    </xf>
    <xf numFmtId="164" fontId="43" fillId="0" borderId="22" xfId="0" applyNumberFormat="1" applyFont="1" applyFill="1" applyBorder="1" applyAlignment="1">
      <alignment horizontal="center" vertical="center" wrapText="1"/>
    </xf>
    <xf numFmtId="0" fontId="44" fillId="0" borderId="22" xfId="0" applyFont="1" applyFill="1" applyBorder="1" applyAlignment="1">
      <alignment vertical="center" wrapText="1"/>
    </xf>
    <xf numFmtId="0" fontId="0" fillId="0" borderId="22" xfId="0" applyFill="1" applyBorder="1" applyAlignment="1">
      <alignment wrapText="1"/>
    </xf>
    <xf numFmtId="0" fontId="45" fillId="0" borderId="22" xfId="0" applyFont="1" applyFill="1" applyBorder="1" applyAlignment="1">
      <alignment horizontal="center" vertical="center" wrapText="1"/>
    </xf>
    <xf numFmtId="0" fontId="46" fillId="0" borderId="22" xfId="0" applyFont="1" applyBorder="1" applyAlignment="1">
      <alignment horizontal="center" vertical="center" wrapText="1"/>
    </xf>
    <xf numFmtId="49" fontId="47" fillId="0" borderId="22" xfId="0" applyNumberFormat="1" applyFont="1" applyFill="1" applyBorder="1" applyAlignment="1">
      <alignment horizontal="center" vertical="center" wrapText="1"/>
    </xf>
    <xf numFmtId="0" fontId="18" fillId="0" borderId="22" xfId="0" applyFont="1" applyBorder="1" applyAlignment="1">
      <alignment wrapText="1"/>
    </xf>
    <xf numFmtId="0" fontId="47" fillId="0" borderId="22" xfId="0" applyFont="1" applyFill="1" applyBorder="1" applyAlignment="1">
      <alignment horizontal="center" vertical="center" wrapText="1"/>
    </xf>
    <xf numFmtId="1" fontId="44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49" fillId="0" borderId="22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left" vertical="center" wrapText="1"/>
    </xf>
    <xf numFmtId="0" fontId="0" fillId="0" borderId="22" xfId="0" applyFill="1" applyBorder="1" applyAlignment="1">
      <alignment horizontal="center" wrapText="1"/>
    </xf>
    <xf numFmtId="0" fontId="0" fillId="0" borderId="22" xfId="0" applyBorder="1" applyAlignment="1">
      <alignment horizontal="center" vertical="center" wrapText="1"/>
    </xf>
    <xf numFmtId="2" fontId="8" fillId="0" borderId="22" xfId="0" applyNumberFormat="1" applyFont="1" applyFill="1" applyBorder="1" applyAlignment="1">
      <alignment horizontal="center"/>
    </xf>
    <xf numFmtId="2" fontId="51" fillId="0" borderId="22" xfId="0" applyNumberFormat="1" applyFont="1" applyBorder="1" applyAlignment="1">
      <alignment horizontal="center" wrapText="1"/>
    </xf>
    <xf numFmtId="2" fontId="51" fillId="0" borderId="22" xfId="0" applyNumberFormat="1" applyFont="1" applyBorder="1" applyAlignment="1">
      <alignment horizontal="center"/>
    </xf>
    <xf numFmtId="165" fontId="8" fillId="0" borderId="22" xfId="1" applyNumberFormat="1" applyFont="1" applyFill="1" applyBorder="1" applyAlignment="1">
      <alignment horizontal="right" wrapText="1"/>
    </xf>
    <xf numFmtId="0" fontId="8" fillId="0" borderId="22" xfId="1" applyFont="1" applyFill="1" applyBorder="1" applyAlignment="1">
      <alignment horizontal="center" vertical="center" wrapText="1"/>
    </xf>
    <xf numFmtId="165" fontId="0" fillId="0" borderId="0" xfId="0" applyNumberFormat="1" applyFill="1" applyBorder="1"/>
    <xf numFmtId="0" fontId="8" fillId="0" borderId="22" xfId="0" applyFont="1" applyFill="1" applyBorder="1" applyAlignment="1" applyProtection="1">
      <alignment horizontal="center" vertical="center"/>
    </xf>
    <xf numFmtId="0" fontId="8" fillId="0" borderId="22" xfId="0" applyNumberFormat="1" applyFont="1" applyFill="1" applyBorder="1" applyAlignment="1" applyProtection="1">
      <alignment vertical="center" wrapText="1"/>
    </xf>
    <xf numFmtId="2" fontId="20" fillId="0" borderId="22" xfId="0" applyNumberFormat="1" applyFont="1" applyBorder="1" applyAlignment="1">
      <alignment horizontal="right" wrapText="1"/>
    </xf>
    <xf numFmtId="2" fontId="8" fillId="0" borderId="22" xfId="0" applyNumberFormat="1" applyFont="1" applyBorder="1" applyAlignment="1">
      <alignment horizontal="right"/>
    </xf>
    <xf numFmtId="3" fontId="8" fillId="0" borderId="22" xfId="0" applyNumberFormat="1" applyFont="1" applyFill="1" applyBorder="1" applyAlignment="1" applyProtection="1">
      <alignment horizontal="center"/>
    </xf>
    <xf numFmtId="0" fontId="3" fillId="0" borderId="18" xfId="0" applyFont="1" applyBorder="1" applyAlignment="1">
      <alignment wrapText="1"/>
    </xf>
    <xf numFmtId="0" fontId="52" fillId="0" borderId="0" xfId="0" applyFont="1" applyAlignment="1">
      <alignment horizontal="left" vertical="top" wrapText="1"/>
    </xf>
    <xf numFmtId="0" fontId="19" fillId="0" borderId="0" xfId="5" applyFont="1" applyAlignment="1">
      <alignment horizontal="left" vertical="center" wrapText="1"/>
    </xf>
    <xf numFmtId="0" fontId="39" fillId="0" borderId="0" xfId="0" applyFont="1" applyAlignment="1">
      <alignment horizontal="left" wrapText="1"/>
    </xf>
    <xf numFmtId="0" fontId="39" fillId="0" borderId="39" xfId="0" applyFont="1" applyBorder="1" applyAlignment="1">
      <alignment horizontal="left" wrapText="1"/>
    </xf>
    <xf numFmtId="0" fontId="8" fillId="0" borderId="0" xfId="5" applyFont="1" applyAlignment="1">
      <alignment vertical="center" wrapText="1"/>
    </xf>
    <xf numFmtId="0" fontId="7" fillId="0" borderId="0" xfId="0" applyFont="1" applyAlignment="1">
      <alignment wrapText="1"/>
    </xf>
    <xf numFmtId="0" fontId="7" fillId="0" borderId="39" xfId="0" applyFont="1" applyBorder="1" applyAlignment="1">
      <alignment wrapText="1"/>
    </xf>
    <xf numFmtId="0" fontId="3" fillId="0" borderId="0" xfId="5" applyFont="1" applyAlignment="1">
      <alignment vertical="center" wrapText="1"/>
    </xf>
    <xf numFmtId="0" fontId="0" fillId="0" borderId="0" xfId="0" applyAlignment="1">
      <alignment wrapText="1"/>
    </xf>
    <xf numFmtId="0" fontId="0" fillId="0" borderId="39" xfId="0" applyBorder="1" applyAlignment="1">
      <alignment wrapText="1"/>
    </xf>
    <xf numFmtId="0" fontId="3" fillId="0" borderId="4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9" fillId="0" borderId="42" xfId="0" applyFont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9" fillId="0" borderId="43" xfId="0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2" fontId="5" fillId="0" borderId="11" xfId="0" applyNumberFormat="1" applyFont="1" applyBorder="1" applyAlignment="1">
      <alignment horizontal="center"/>
    </xf>
    <xf numFmtId="2" fontId="5" fillId="0" borderId="44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38" fillId="0" borderId="12" xfId="0" applyFont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8" fillId="0" borderId="11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2" fontId="2" fillId="0" borderId="45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right"/>
    </xf>
    <xf numFmtId="0" fontId="8" fillId="0" borderId="4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4" xfId="0" applyFont="1" applyBorder="1" applyAlignment="1">
      <alignment horizontal="left"/>
    </xf>
    <xf numFmtId="2" fontId="12" fillId="0" borderId="12" xfId="0" applyNumberFormat="1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0" fillId="0" borderId="46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8" fillId="0" borderId="48" xfId="0" applyFont="1" applyBorder="1" applyAlignment="1">
      <alignment horizontal="right"/>
    </xf>
    <xf numFmtId="0" fontId="8" fillId="0" borderId="49" xfId="0" applyFont="1" applyBorder="1" applyAlignment="1">
      <alignment horizontal="right"/>
    </xf>
    <xf numFmtId="0" fontId="8" fillId="0" borderId="5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8" fillId="0" borderId="11" xfId="0" applyFont="1" applyBorder="1" applyAlignment="1">
      <alignment horizontal="right"/>
    </xf>
    <xf numFmtId="2" fontId="12" fillId="0" borderId="35" xfId="0" applyNumberFormat="1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40" fillId="0" borderId="41" xfId="0" applyFont="1" applyBorder="1" applyAlignment="1">
      <alignment horizontal="center"/>
    </xf>
    <xf numFmtId="0" fontId="40" fillId="0" borderId="3" xfId="0" applyFont="1" applyBorder="1" applyAlignment="1">
      <alignment horizontal="center"/>
    </xf>
    <xf numFmtId="0" fontId="40" fillId="0" borderId="2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40" fillId="0" borderId="1" xfId="0" applyFont="1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0" fontId="0" fillId="0" borderId="5" xfId="0" applyBorder="1" applyAlignment="1">
      <alignment textRotation="90" wrapText="1"/>
    </xf>
    <xf numFmtId="0" fontId="3" fillId="0" borderId="5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3" fillId="0" borderId="53" xfId="0" applyFont="1" applyBorder="1" applyAlignment="1">
      <alignment horizontal="left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2" fillId="0" borderId="54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3" fillId="0" borderId="48" xfId="0" applyFont="1" applyBorder="1" applyAlignment="1">
      <alignment horizontal="left"/>
    </xf>
    <xf numFmtId="0" fontId="19" fillId="0" borderId="54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40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0" fillId="0" borderId="4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3" fillId="0" borderId="43" xfId="0" applyFont="1" applyBorder="1" applyAlignment="1">
      <alignment horizontal="right"/>
    </xf>
  </cellXfs>
  <cellStyles count="7">
    <cellStyle name="Normal" xfId="0" builtinId="0"/>
    <cellStyle name="Normal 2" xfId="1"/>
    <cellStyle name="Normal_1-3" xfId="2"/>
    <cellStyle name="Normal_demontāža" xfId="3"/>
    <cellStyle name="Percent 2" xfId="4"/>
    <cellStyle name="Style 1" xfId="5"/>
    <cellStyle name="Обычный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792480</xdr:colOff>
      <xdr:row>2</xdr:row>
      <xdr:rowOff>7620</xdr:rowOff>
    </xdr:from>
    <xdr:to>
      <xdr:col>2</xdr:col>
      <xdr:colOff>2659380</xdr:colOff>
      <xdr:row>2</xdr:row>
      <xdr:rowOff>7620</xdr:rowOff>
    </xdr:to>
    <xdr:sp macro="" textlink="">
      <xdr:nvSpPr>
        <xdr:cNvPr id="21514" name="Line 1"/>
        <xdr:cNvSpPr>
          <a:spLocks noChangeShapeType="1"/>
        </xdr:cNvSpPr>
      </xdr:nvSpPr>
      <xdr:spPr bwMode="auto">
        <a:xfrm>
          <a:off x="4099560" y="502920"/>
          <a:ext cx="186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C118"/>
  <sheetViews>
    <sheetView tabSelected="1" zoomScale="115" workbookViewId="0">
      <selection activeCell="B24" sqref="B24"/>
    </sheetView>
  </sheetViews>
  <sheetFormatPr defaultColWidth="9.109375" defaultRowHeight="13.2"/>
  <cols>
    <col min="1" max="1" width="8.6640625" style="151" customWidth="1"/>
    <col min="2" max="2" width="44.77734375" style="151" customWidth="1"/>
    <col min="3" max="3" width="39" style="151" customWidth="1"/>
    <col min="4" max="5" width="9.109375" style="151"/>
    <col min="6" max="6" width="59.33203125" style="151" bestFit="1" customWidth="1"/>
    <col min="7" max="16384" width="9.109375" style="151"/>
  </cols>
  <sheetData>
    <row r="1" spans="1:3" ht="13.8">
      <c r="A1" s="93"/>
      <c r="B1" s="93"/>
      <c r="C1" s="150" t="s">
        <v>128</v>
      </c>
    </row>
    <row r="2" spans="1:3" ht="25.5" customHeight="1">
      <c r="A2" s="93"/>
      <c r="B2" s="93"/>
      <c r="C2" s="152"/>
    </row>
    <row r="3" spans="1:3">
      <c r="A3" s="93"/>
      <c r="C3" s="153" t="s">
        <v>129</v>
      </c>
    </row>
    <row r="4" spans="1:3">
      <c r="A4" s="93"/>
      <c r="B4" s="155"/>
      <c r="C4" s="156" t="s">
        <v>130</v>
      </c>
    </row>
    <row r="5" spans="1:3">
      <c r="A5" s="93"/>
      <c r="B5" s="155"/>
      <c r="C5" s="156" t="s">
        <v>131</v>
      </c>
    </row>
    <row r="6" spans="1:3">
      <c r="A6" s="93"/>
      <c r="B6" s="93"/>
      <c r="C6" s="93"/>
    </row>
    <row r="7" spans="1:3" ht="13.8">
      <c r="A7" s="157"/>
      <c r="B7" s="93"/>
      <c r="C7" s="93"/>
    </row>
    <row r="8" spans="1:3" ht="20.399999999999999">
      <c r="A8" s="93"/>
      <c r="B8" s="172" t="s">
        <v>132</v>
      </c>
      <c r="C8" s="93"/>
    </row>
    <row r="9" spans="1:3" ht="21">
      <c r="A9" s="93"/>
      <c r="B9" s="159"/>
      <c r="C9" s="93"/>
    </row>
    <row r="10" spans="1:3" ht="26.25" customHeight="1">
      <c r="A10" s="303" t="s">
        <v>436</v>
      </c>
      <c r="B10" s="304"/>
      <c r="C10" s="305"/>
    </row>
    <row r="11" spans="1:3" ht="13.8">
      <c r="A11" s="306" t="s">
        <v>440</v>
      </c>
      <c r="B11" s="307"/>
      <c r="C11" s="308"/>
    </row>
    <row r="12" spans="1:3">
      <c r="A12" s="309" t="s">
        <v>140</v>
      </c>
      <c r="B12" s="310"/>
      <c r="C12" s="311"/>
    </row>
    <row r="13" spans="1:3" ht="11.25" customHeight="1">
      <c r="A13" s="160"/>
      <c r="B13" s="158"/>
      <c r="C13" s="93"/>
    </row>
    <row r="14" spans="1:3" ht="13.8">
      <c r="A14" s="93"/>
      <c r="B14" s="150"/>
      <c r="C14" s="161" t="s">
        <v>437</v>
      </c>
    </row>
    <row r="15" spans="1:3">
      <c r="A15" s="93"/>
      <c r="B15" s="93"/>
      <c r="C15" s="93"/>
    </row>
    <row r="16" spans="1:3" ht="15" customHeight="1">
      <c r="A16" s="312" t="s">
        <v>133</v>
      </c>
      <c r="B16" s="312" t="s">
        <v>134</v>
      </c>
      <c r="C16" s="315" t="s">
        <v>135</v>
      </c>
    </row>
    <row r="17" spans="1:3">
      <c r="A17" s="313"/>
      <c r="B17" s="313"/>
      <c r="C17" s="316"/>
    </row>
    <row r="18" spans="1:3">
      <c r="A18" s="314"/>
      <c r="B18" s="314"/>
      <c r="C18" s="317"/>
    </row>
    <row r="19" spans="1:3">
      <c r="A19" s="93"/>
      <c r="B19" s="93"/>
      <c r="C19" s="93"/>
    </row>
    <row r="20" spans="1:3">
      <c r="A20" s="162"/>
      <c r="B20" s="162"/>
      <c r="C20" s="163"/>
    </row>
    <row r="21" spans="1:3" ht="36.6" customHeight="1">
      <c r="A21" s="164">
        <v>1</v>
      </c>
      <c r="B21" s="302" t="s">
        <v>439</v>
      </c>
      <c r="C21" s="173">
        <f>Kopizm.apr.!D31</f>
        <v>0</v>
      </c>
    </row>
    <row r="22" spans="1:3">
      <c r="A22" s="165"/>
      <c r="B22" s="301"/>
      <c r="C22" s="166"/>
    </row>
    <row r="23" spans="1:3" ht="13.8">
      <c r="A23" s="165"/>
      <c r="B23" s="167" t="s">
        <v>136</v>
      </c>
      <c r="C23" s="176">
        <f>SUM(C20:C22)</f>
        <v>0</v>
      </c>
    </row>
    <row r="24" spans="1:3" ht="13.8">
      <c r="A24" s="168"/>
      <c r="B24" s="407" t="s">
        <v>426</v>
      </c>
      <c r="C24" s="176">
        <f>SUM(C21:C23)</f>
        <v>0</v>
      </c>
    </row>
    <row r="25" spans="1:3" ht="15.75" customHeight="1">
      <c r="A25" s="168"/>
      <c r="B25" s="169"/>
      <c r="C25" s="174"/>
    </row>
    <row r="26" spans="1:3" ht="13.8">
      <c r="A26" s="168"/>
      <c r="B26" s="170" t="s">
        <v>137</v>
      </c>
      <c r="C26" s="175">
        <f>C25+C23</f>
        <v>0</v>
      </c>
    </row>
    <row r="27" spans="1:3">
      <c r="A27" s="171"/>
      <c r="B27" s="171"/>
      <c r="C27" s="171"/>
    </row>
    <row r="28" spans="1:3">
      <c r="A28" s="171"/>
      <c r="B28" s="171"/>
      <c r="C28" s="171"/>
    </row>
    <row r="29" spans="1:3" ht="13.8" thickBot="1">
      <c r="A29" s="93" t="s">
        <v>70</v>
      </c>
      <c r="B29" s="65"/>
      <c r="C29" s="93"/>
    </row>
    <row r="30" spans="1:3">
      <c r="A30" s="93"/>
      <c r="B30" s="147" t="s">
        <v>71</v>
      </c>
      <c r="C30" s="93"/>
    </row>
    <row r="31" spans="1:3">
      <c r="A31" s="93"/>
      <c r="B31" s="93"/>
      <c r="C31" s="93"/>
    </row>
    <row r="32" spans="1:3">
      <c r="A32" s="93"/>
      <c r="B32" s="93"/>
      <c r="C32" s="93"/>
    </row>
    <row r="33" spans="1:3">
      <c r="A33" s="93"/>
      <c r="B33" s="93"/>
      <c r="C33" s="93"/>
    </row>
    <row r="34" spans="1:3">
      <c r="A34" s="93"/>
      <c r="B34" s="93"/>
      <c r="C34" s="93"/>
    </row>
    <row r="35" spans="1:3">
      <c r="A35" s="93"/>
      <c r="B35" s="93"/>
      <c r="C35" s="93"/>
    </row>
    <row r="36" spans="1:3" ht="13.8">
      <c r="A36" s="98"/>
      <c r="B36" s="154"/>
      <c r="C36" s="98"/>
    </row>
    <row r="37" spans="1:3" ht="13.8">
      <c r="A37" s="98"/>
      <c r="B37" s="154"/>
      <c r="C37" s="98"/>
    </row>
    <row r="38" spans="1:3" ht="13.8">
      <c r="A38" s="98"/>
      <c r="B38" s="154"/>
      <c r="C38" s="98"/>
    </row>
    <row r="39" spans="1:3" ht="13.8">
      <c r="A39" s="98"/>
      <c r="B39" s="154"/>
      <c r="C39" s="98"/>
    </row>
    <row r="40" spans="1:3" ht="13.8">
      <c r="A40" s="98"/>
      <c r="B40" s="154"/>
      <c r="C40" s="98"/>
    </row>
    <row r="41" spans="1:3" ht="13.8">
      <c r="A41" s="98"/>
      <c r="B41" s="154"/>
      <c r="C41" s="98"/>
    </row>
    <row r="42" spans="1:3" ht="13.8">
      <c r="A42" s="98"/>
      <c r="B42" s="154"/>
      <c r="C42" s="98"/>
    </row>
    <row r="43" spans="1:3" ht="13.8">
      <c r="A43" s="98"/>
      <c r="B43" s="154"/>
      <c r="C43" s="98"/>
    </row>
    <row r="44" spans="1:3" ht="13.8">
      <c r="A44" s="98"/>
      <c r="B44" s="154"/>
      <c r="C44" s="98"/>
    </row>
    <row r="45" spans="1:3" ht="13.8">
      <c r="A45" s="98"/>
      <c r="B45" s="154"/>
      <c r="C45" s="98"/>
    </row>
    <row r="46" spans="1:3" ht="13.8">
      <c r="A46" s="98"/>
      <c r="B46" s="154"/>
      <c r="C46" s="98"/>
    </row>
    <row r="47" spans="1:3" ht="13.8">
      <c r="A47" s="98"/>
      <c r="B47" s="154"/>
      <c r="C47" s="98"/>
    </row>
    <row r="48" spans="1:3" ht="13.8">
      <c r="A48" s="98"/>
      <c r="B48" s="154"/>
      <c r="C48" s="98"/>
    </row>
    <row r="49" spans="1:3" ht="13.8">
      <c r="A49" s="98"/>
      <c r="B49" s="154"/>
      <c r="C49" s="98"/>
    </row>
    <row r="50" spans="1:3" ht="13.8">
      <c r="A50" s="98"/>
      <c r="B50" s="154"/>
      <c r="C50" s="98"/>
    </row>
    <row r="51" spans="1:3" ht="13.8">
      <c r="A51" s="98"/>
      <c r="B51" s="154"/>
      <c r="C51" s="98"/>
    </row>
    <row r="52" spans="1:3" ht="13.8">
      <c r="A52" s="98"/>
      <c r="B52" s="154"/>
      <c r="C52" s="98"/>
    </row>
    <row r="53" spans="1:3" ht="13.8">
      <c r="A53" s="98"/>
      <c r="B53" s="154"/>
      <c r="C53" s="98"/>
    </row>
    <row r="54" spans="1:3" ht="13.8">
      <c r="A54" s="98"/>
      <c r="B54" s="154"/>
      <c r="C54" s="98"/>
    </row>
    <row r="55" spans="1:3" ht="13.8">
      <c r="A55" s="98"/>
      <c r="B55" s="154"/>
      <c r="C55" s="98"/>
    </row>
    <row r="56" spans="1:3" ht="13.8">
      <c r="A56" s="98"/>
      <c r="B56" s="154"/>
      <c r="C56" s="98"/>
    </row>
    <row r="57" spans="1:3" ht="13.8">
      <c r="A57" s="98"/>
      <c r="B57" s="154"/>
      <c r="C57" s="98"/>
    </row>
    <row r="58" spans="1:3" ht="13.8">
      <c r="A58" s="98"/>
      <c r="B58" s="154"/>
      <c r="C58" s="98"/>
    </row>
    <row r="59" spans="1:3" ht="13.8">
      <c r="A59" s="98"/>
      <c r="B59" s="154"/>
      <c r="C59" s="98"/>
    </row>
    <row r="60" spans="1:3" ht="13.8">
      <c r="A60" s="98"/>
      <c r="B60" s="154"/>
      <c r="C60" s="98"/>
    </row>
    <row r="61" spans="1:3" ht="13.8">
      <c r="A61" s="98"/>
      <c r="B61" s="154"/>
      <c r="C61" s="98"/>
    </row>
    <row r="62" spans="1:3" ht="13.8">
      <c r="A62" s="98"/>
      <c r="B62" s="154"/>
      <c r="C62" s="98"/>
    </row>
    <row r="63" spans="1:3" ht="13.8">
      <c r="A63" s="98"/>
      <c r="B63" s="154"/>
      <c r="C63" s="98"/>
    </row>
    <row r="64" spans="1:3" ht="13.8">
      <c r="A64" s="98"/>
      <c r="B64" s="154"/>
      <c r="C64" s="98"/>
    </row>
    <row r="65" spans="1:3" ht="13.8">
      <c r="A65" s="98"/>
      <c r="B65" s="154"/>
      <c r="C65" s="98"/>
    </row>
    <row r="66" spans="1:3" ht="13.8">
      <c r="A66" s="98"/>
      <c r="B66" s="154"/>
      <c r="C66" s="98"/>
    </row>
    <row r="67" spans="1:3" ht="13.8">
      <c r="A67" s="98"/>
      <c r="B67" s="154"/>
      <c r="C67" s="98"/>
    </row>
    <row r="68" spans="1:3" ht="13.8">
      <c r="A68" s="98"/>
      <c r="B68" s="154"/>
      <c r="C68" s="98"/>
    </row>
    <row r="69" spans="1:3" ht="13.8">
      <c r="A69" s="98"/>
      <c r="B69" s="154"/>
      <c r="C69" s="98"/>
    </row>
    <row r="70" spans="1:3" ht="13.8">
      <c r="A70" s="98"/>
      <c r="B70" s="154"/>
      <c r="C70" s="98"/>
    </row>
    <row r="71" spans="1:3" ht="13.8">
      <c r="A71" s="98"/>
      <c r="B71" s="154"/>
      <c r="C71" s="98"/>
    </row>
    <row r="72" spans="1:3" ht="13.8">
      <c r="A72" s="98"/>
      <c r="B72" s="154"/>
      <c r="C72" s="98"/>
    </row>
    <row r="73" spans="1:3" ht="13.8">
      <c r="A73" s="98"/>
      <c r="B73" s="154"/>
      <c r="C73" s="98"/>
    </row>
    <row r="74" spans="1:3" ht="13.8">
      <c r="A74" s="98"/>
      <c r="B74" s="154"/>
      <c r="C74" s="98"/>
    </row>
    <row r="75" spans="1:3" ht="13.8">
      <c r="A75" s="98"/>
      <c r="B75" s="154"/>
      <c r="C75" s="98"/>
    </row>
    <row r="76" spans="1:3" ht="13.8">
      <c r="A76" s="98"/>
      <c r="B76" s="154"/>
      <c r="C76" s="98"/>
    </row>
    <row r="77" spans="1:3" ht="13.8">
      <c r="A77" s="98"/>
      <c r="B77" s="154"/>
      <c r="C77" s="98"/>
    </row>
    <row r="78" spans="1:3" ht="13.8">
      <c r="A78" s="98"/>
      <c r="B78" s="154"/>
      <c r="C78" s="98"/>
    </row>
    <row r="79" spans="1:3" ht="13.8">
      <c r="A79" s="98"/>
      <c r="B79" s="154"/>
      <c r="C79" s="98"/>
    </row>
    <row r="80" spans="1:3" ht="13.8">
      <c r="A80" s="98"/>
      <c r="B80" s="154"/>
      <c r="C80" s="98"/>
    </row>
    <row r="81" spans="1:3" ht="13.8">
      <c r="A81" s="98"/>
      <c r="B81" s="154"/>
      <c r="C81" s="98"/>
    </row>
    <row r="82" spans="1:3" ht="13.8">
      <c r="A82" s="98"/>
      <c r="B82" s="154"/>
      <c r="C82" s="98"/>
    </row>
    <row r="83" spans="1:3" ht="13.8">
      <c r="A83" s="98"/>
      <c r="B83" s="154"/>
      <c r="C83" s="98"/>
    </row>
    <row r="84" spans="1:3" ht="13.8">
      <c r="A84" s="98"/>
      <c r="B84" s="154"/>
      <c r="C84" s="98"/>
    </row>
    <row r="85" spans="1:3" ht="13.8">
      <c r="A85" s="98"/>
      <c r="B85" s="154"/>
      <c r="C85" s="98"/>
    </row>
    <row r="86" spans="1:3" ht="13.8">
      <c r="A86" s="98"/>
      <c r="B86" s="154"/>
      <c r="C86" s="98"/>
    </row>
    <row r="87" spans="1:3" ht="13.8">
      <c r="A87" s="98"/>
      <c r="B87" s="154"/>
      <c r="C87" s="98"/>
    </row>
    <row r="88" spans="1:3" ht="13.8">
      <c r="A88" s="98"/>
      <c r="B88" s="154"/>
      <c r="C88" s="98"/>
    </row>
    <row r="89" spans="1:3" ht="13.8">
      <c r="A89" s="98"/>
      <c r="B89" s="154"/>
      <c r="C89" s="98"/>
    </row>
    <row r="90" spans="1:3" ht="13.8">
      <c r="A90" s="98"/>
      <c r="B90" s="154"/>
      <c r="C90" s="98"/>
    </row>
    <row r="91" spans="1:3" ht="13.8">
      <c r="A91" s="98"/>
      <c r="B91" s="154"/>
      <c r="C91" s="98"/>
    </row>
    <row r="92" spans="1:3" ht="13.8">
      <c r="A92" s="98"/>
      <c r="B92" s="154"/>
      <c r="C92" s="98"/>
    </row>
    <row r="93" spans="1:3" ht="13.8">
      <c r="A93" s="98"/>
      <c r="B93" s="154"/>
      <c r="C93" s="98"/>
    </row>
    <row r="94" spans="1:3" ht="13.8">
      <c r="A94" s="98"/>
      <c r="B94" s="154"/>
      <c r="C94" s="98"/>
    </row>
    <row r="95" spans="1:3" ht="13.8">
      <c r="A95" s="98"/>
      <c r="B95" s="154"/>
      <c r="C95" s="98"/>
    </row>
    <row r="96" spans="1:3" ht="13.8">
      <c r="A96" s="98"/>
      <c r="B96" s="154"/>
      <c r="C96" s="98"/>
    </row>
    <row r="97" spans="1:3" ht="13.8">
      <c r="A97" s="98"/>
      <c r="B97" s="154"/>
      <c r="C97" s="98"/>
    </row>
    <row r="98" spans="1:3" ht="13.8">
      <c r="A98" s="98"/>
      <c r="B98" s="154"/>
      <c r="C98" s="98"/>
    </row>
    <row r="99" spans="1:3" ht="13.8">
      <c r="A99" s="98"/>
      <c r="B99" s="154"/>
      <c r="C99" s="98"/>
    </row>
    <row r="100" spans="1:3" ht="13.8">
      <c r="A100" s="98"/>
      <c r="B100" s="154"/>
      <c r="C100" s="98"/>
    </row>
    <row r="101" spans="1:3" ht="13.8">
      <c r="A101" s="98"/>
      <c r="B101" s="154"/>
      <c r="C101" s="98"/>
    </row>
    <row r="102" spans="1:3" ht="13.8">
      <c r="A102" s="98"/>
      <c r="B102" s="154"/>
      <c r="C102" s="98"/>
    </row>
    <row r="103" spans="1:3" ht="13.8">
      <c r="A103" s="98"/>
      <c r="B103" s="154"/>
      <c r="C103" s="98"/>
    </row>
    <row r="104" spans="1:3" ht="13.8">
      <c r="A104" s="98"/>
      <c r="B104" s="154"/>
      <c r="C104" s="98"/>
    </row>
    <row r="105" spans="1:3" ht="13.8">
      <c r="A105" s="98"/>
      <c r="B105" s="154"/>
      <c r="C105" s="98"/>
    </row>
    <row r="106" spans="1:3" ht="13.8">
      <c r="A106" s="98"/>
      <c r="B106" s="154"/>
      <c r="C106" s="98"/>
    </row>
    <row r="107" spans="1:3" ht="13.8">
      <c r="A107" s="98"/>
      <c r="B107" s="154"/>
      <c r="C107" s="98"/>
    </row>
    <row r="108" spans="1:3" ht="13.8">
      <c r="A108" s="98"/>
      <c r="B108" s="154"/>
      <c r="C108" s="98"/>
    </row>
    <row r="109" spans="1:3" ht="13.8">
      <c r="A109" s="98"/>
      <c r="B109" s="154"/>
      <c r="C109" s="98"/>
    </row>
    <row r="110" spans="1:3" ht="13.8">
      <c r="A110" s="98"/>
      <c r="B110" s="154"/>
      <c r="C110" s="98"/>
    </row>
    <row r="111" spans="1:3" ht="13.8">
      <c r="A111" s="98"/>
      <c r="B111" s="154"/>
      <c r="C111" s="98"/>
    </row>
    <row r="112" spans="1:3" ht="13.8">
      <c r="A112" s="98"/>
      <c r="B112" s="154"/>
      <c r="C112" s="98"/>
    </row>
    <row r="113" spans="1:3" ht="13.8">
      <c r="A113" s="98"/>
      <c r="B113" s="154"/>
      <c r="C113" s="98"/>
    </row>
    <row r="114" spans="1:3" ht="13.8">
      <c r="A114" s="98"/>
      <c r="B114" s="154"/>
      <c r="C114" s="98"/>
    </row>
    <row r="115" spans="1:3" ht="13.8">
      <c r="A115" s="98"/>
      <c r="B115" s="154"/>
      <c r="C115" s="98"/>
    </row>
    <row r="116" spans="1:3" ht="13.8">
      <c r="A116" s="98"/>
      <c r="B116" s="154"/>
      <c r="C116" s="98"/>
    </row>
    <row r="117" spans="1:3" ht="13.8">
      <c r="A117" s="98"/>
      <c r="B117" s="154"/>
      <c r="C117" s="98"/>
    </row>
    <row r="118" spans="1:3" ht="13.8">
      <c r="A118" s="98"/>
      <c r="B118" s="154"/>
      <c r="C118" s="98"/>
    </row>
  </sheetData>
  <mergeCells count="6">
    <mergeCell ref="A10:C10"/>
    <mergeCell ref="A11:C11"/>
    <mergeCell ref="A12:C12"/>
    <mergeCell ref="A16:A18"/>
    <mergeCell ref="B16:B18"/>
    <mergeCell ref="C16:C18"/>
  </mergeCells>
  <phoneticPr fontId="14" type="noConversion"/>
  <printOptions horizontalCentered="1"/>
  <pageMargins left="0" right="0" top="0.98425196850393704" bottom="0.39370078740157483" header="0.51181102362204722" footer="0.51181102362204722"/>
  <pageSetup paperSize="9" scale="90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P37"/>
  <sheetViews>
    <sheetView zoomScale="115" workbookViewId="0">
      <selection activeCell="A31" sqref="A31:XFD31"/>
    </sheetView>
  </sheetViews>
  <sheetFormatPr defaultColWidth="9.109375" defaultRowHeight="12.6"/>
  <cols>
    <col min="1" max="1" width="6" style="32" customWidth="1"/>
    <col min="2" max="2" width="12" style="32" customWidth="1"/>
    <col min="3" max="3" width="35.44140625" style="32" customWidth="1"/>
    <col min="4" max="4" width="10.44140625" style="32" customWidth="1"/>
    <col min="5" max="6" width="10.5546875" style="32" customWidth="1"/>
    <col min="7" max="7" width="10.33203125" style="32" customWidth="1"/>
    <col min="8" max="8" width="9.5546875" style="32" customWidth="1"/>
    <col min="9" max="9" width="6.33203125" style="32" customWidth="1"/>
    <col min="10" max="10" width="5.109375" style="32" customWidth="1"/>
    <col min="11" max="11" width="6.44140625" style="32" customWidth="1"/>
    <col min="12" max="12" width="8.6640625" style="32" customWidth="1"/>
    <col min="13" max="13" width="10.6640625" style="32" customWidth="1"/>
    <col min="14" max="14" width="8.44140625" style="32" customWidth="1"/>
    <col min="15" max="15" width="9.109375" style="32"/>
    <col min="16" max="16" width="9.5546875" style="32" bestFit="1" customWidth="1"/>
    <col min="17" max="16384" width="9.109375" style="32"/>
  </cols>
  <sheetData>
    <row r="1" spans="1:16" ht="18" customHeight="1">
      <c r="A1" s="337" t="s">
        <v>66</v>
      </c>
      <c r="B1" s="337"/>
      <c r="C1" s="337"/>
      <c r="D1" s="337"/>
      <c r="E1" s="337"/>
      <c r="F1" s="337"/>
      <c r="G1" s="337"/>
      <c r="H1" s="337"/>
      <c r="I1" s="41"/>
      <c r="J1" s="41"/>
      <c r="K1" s="41"/>
      <c r="L1" s="41"/>
      <c r="M1" s="41"/>
      <c r="N1" s="41"/>
      <c r="O1" s="41"/>
      <c r="P1" s="41"/>
    </row>
    <row r="2" spans="1:16" ht="27" customHeight="1">
      <c r="A2" s="337" t="s">
        <v>67</v>
      </c>
      <c r="B2" s="337"/>
      <c r="C2" s="337"/>
      <c r="D2" s="337"/>
      <c r="E2" s="337"/>
      <c r="F2" s="337"/>
      <c r="G2" s="337"/>
      <c r="H2" s="337"/>
      <c r="I2" s="41"/>
      <c r="J2" s="41"/>
      <c r="K2" s="41"/>
      <c r="L2" s="41"/>
      <c r="M2" s="41"/>
      <c r="N2" s="41"/>
      <c r="O2" s="41"/>
      <c r="P2" s="41"/>
    </row>
    <row r="3" spans="1:16" ht="17.399999999999999">
      <c r="A3" s="338" t="s">
        <v>156</v>
      </c>
      <c r="B3" s="338"/>
      <c r="C3" s="338"/>
      <c r="D3" s="338"/>
      <c r="E3" s="338"/>
      <c r="F3" s="338"/>
      <c r="G3" s="338"/>
      <c r="H3" s="338"/>
      <c r="I3" s="42"/>
      <c r="J3" s="42"/>
      <c r="K3" s="42"/>
      <c r="L3" s="42"/>
      <c r="M3" s="42"/>
      <c r="N3" s="42"/>
      <c r="O3" s="42"/>
      <c r="P3" s="42"/>
    </row>
    <row r="4" spans="1:16" ht="13.2">
      <c r="A4" s="339" t="s">
        <v>2</v>
      </c>
      <c r="B4" s="339"/>
      <c r="C4" s="339"/>
      <c r="D4" s="339"/>
      <c r="E4" s="339"/>
      <c r="F4" s="339"/>
      <c r="G4" s="339"/>
      <c r="H4" s="339"/>
      <c r="I4" s="43"/>
      <c r="J4" s="43"/>
      <c r="K4" s="43"/>
      <c r="L4" s="43"/>
      <c r="M4" s="43"/>
      <c r="N4" s="43"/>
      <c r="O4" s="43"/>
      <c r="P4" s="43"/>
    </row>
    <row r="5" spans="1:16" ht="13.2">
      <c r="A5" s="333"/>
      <c r="B5" s="333"/>
      <c r="C5" s="333"/>
      <c r="D5" s="333"/>
      <c r="E5" s="333"/>
      <c r="F5" s="333"/>
      <c r="G5" s="333"/>
      <c r="H5" s="333"/>
      <c r="I5" s="43"/>
      <c r="J5" s="43"/>
      <c r="K5" s="43"/>
      <c r="L5" s="43"/>
      <c r="M5" s="43"/>
      <c r="N5" s="43"/>
      <c r="O5" s="43"/>
      <c r="P5" s="43"/>
    </row>
    <row r="6" spans="1:16" ht="15.6">
      <c r="A6" s="330" t="s">
        <v>3</v>
      </c>
      <c r="B6" s="330"/>
      <c r="C6" s="340" t="s">
        <v>170</v>
      </c>
      <c r="D6" s="340"/>
      <c r="E6" s="340"/>
      <c r="F6" s="340"/>
      <c r="G6" s="340"/>
      <c r="H6" s="340"/>
      <c r="I6" s="44"/>
      <c r="J6" s="44"/>
      <c r="K6" s="44"/>
      <c r="L6" s="44"/>
      <c r="M6" s="44"/>
      <c r="N6" s="44"/>
      <c r="O6" s="44"/>
      <c r="P6" s="44"/>
    </row>
    <row r="7" spans="1:16" ht="15.6">
      <c r="A7" s="333"/>
      <c r="B7" s="333"/>
      <c r="C7" s="334"/>
      <c r="D7" s="334"/>
      <c r="E7" s="334"/>
      <c r="F7" s="334"/>
      <c r="G7" s="334"/>
      <c r="H7" s="334"/>
      <c r="I7" s="44"/>
      <c r="J7" s="44"/>
      <c r="K7" s="44"/>
      <c r="L7" s="44"/>
      <c r="M7" s="44"/>
      <c r="N7" s="44"/>
      <c r="O7" s="44"/>
      <c r="P7" s="44"/>
    </row>
    <row r="8" spans="1:16" ht="15.75" customHeight="1">
      <c r="A8" s="330" t="s">
        <v>4</v>
      </c>
      <c r="B8" s="330"/>
      <c r="C8" s="335" t="s">
        <v>430</v>
      </c>
      <c r="D8" s="335"/>
      <c r="E8" s="335"/>
      <c r="F8" s="335"/>
      <c r="G8" s="335"/>
      <c r="H8" s="335"/>
      <c r="I8" s="44"/>
      <c r="J8" s="44"/>
      <c r="K8" s="44"/>
      <c r="L8" s="44"/>
      <c r="M8" s="44"/>
      <c r="N8" s="44"/>
      <c r="O8" s="44"/>
      <c r="P8" s="44"/>
    </row>
    <row r="9" spans="1:16" ht="14.25" customHeight="1">
      <c r="A9" s="330" t="s">
        <v>5</v>
      </c>
      <c r="B9" s="330"/>
      <c r="C9" s="336" t="s">
        <v>438</v>
      </c>
      <c r="D9" s="336"/>
      <c r="E9" s="336"/>
      <c r="F9" s="336"/>
      <c r="G9" s="336"/>
      <c r="H9" s="336"/>
      <c r="I9" s="44"/>
      <c r="J9" s="44"/>
      <c r="K9" s="44"/>
      <c r="L9" s="44"/>
      <c r="M9" s="44"/>
      <c r="N9" s="44"/>
      <c r="O9" s="44"/>
      <c r="P9" s="44"/>
    </row>
    <row r="10" spans="1:16" s="45" customFormat="1" ht="15.75" customHeight="1">
      <c r="A10" s="330" t="s">
        <v>6</v>
      </c>
      <c r="B10" s="330"/>
      <c r="C10" s="321"/>
      <c r="D10" s="321"/>
      <c r="E10" s="321"/>
      <c r="F10" s="321"/>
      <c r="G10" s="321"/>
      <c r="H10" s="321"/>
      <c r="I10" s="44"/>
      <c r="J10" s="44"/>
      <c r="K10" s="44"/>
      <c r="L10" s="44"/>
      <c r="M10" s="44"/>
      <c r="N10" s="44"/>
      <c r="O10" s="44"/>
      <c r="P10" s="44"/>
    </row>
    <row r="11" spans="1:16" s="45" customFormat="1" ht="15.75" customHeight="1">
      <c r="A11" s="320" t="s">
        <v>50</v>
      </c>
      <c r="B11" s="320"/>
      <c r="C11" s="320"/>
      <c r="D11" s="320"/>
      <c r="E11" s="320"/>
      <c r="F11" s="331">
        <f>D31</f>
        <v>0</v>
      </c>
      <c r="G11" s="331"/>
      <c r="H11" s="331"/>
      <c r="I11" s="44"/>
      <c r="J11" s="44"/>
      <c r="K11" s="44"/>
      <c r="L11" s="44"/>
      <c r="M11" s="44"/>
      <c r="N11" s="44"/>
      <c r="O11" s="44"/>
      <c r="P11" s="44"/>
    </row>
    <row r="12" spans="1:16" s="45" customFormat="1" ht="15.75" customHeight="1">
      <c r="A12" s="320" t="s">
        <v>51</v>
      </c>
      <c r="B12" s="320"/>
      <c r="C12" s="320"/>
      <c r="D12" s="320"/>
      <c r="E12" s="320"/>
      <c r="F12" s="332">
        <f>H27</f>
        <v>0</v>
      </c>
      <c r="G12" s="332"/>
      <c r="H12" s="332"/>
      <c r="I12" s="44"/>
      <c r="J12" s="44"/>
      <c r="K12" s="44"/>
      <c r="L12" s="44"/>
      <c r="M12" s="44"/>
      <c r="N12" s="44"/>
      <c r="O12" s="44"/>
      <c r="P12" s="44"/>
    </row>
    <row r="13" spans="1:16" s="45" customFormat="1" ht="15.75" customHeight="1">
      <c r="A13" s="320" t="s">
        <v>48</v>
      </c>
      <c r="B13" s="320"/>
      <c r="C13" s="320"/>
      <c r="D13" s="320"/>
      <c r="E13" s="31"/>
      <c r="F13" s="30" t="s">
        <v>8</v>
      </c>
      <c r="G13" s="321"/>
      <c r="H13" s="321"/>
      <c r="I13" s="44"/>
      <c r="J13" s="44"/>
      <c r="K13" s="44"/>
      <c r="L13" s="44"/>
      <c r="M13" s="44"/>
      <c r="N13" s="44"/>
      <c r="O13" s="44"/>
      <c r="P13" s="44"/>
    </row>
    <row r="14" spans="1:16" s="45" customFormat="1" ht="15.75" customHeight="1" thickBot="1">
      <c r="A14" s="322"/>
      <c r="B14" s="322"/>
      <c r="C14" s="322"/>
      <c r="D14" s="322"/>
      <c r="E14" s="322"/>
      <c r="F14" s="322"/>
      <c r="G14" s="322"/>
      <c r="H14" s="322"/>
      <c r="I14" s="44"/>
      <c r="J14" s="44"/>
      <c r="K14" s="44"/>
      <c r="L14" s="44"/>
      <c r="M14" s="44"/>
      <c r="N14" s="44"/>
      <c r="O14" s="44"/>
      <c r="P14" s="44"/>
    </row>
    <row r="15" spans="1:16" s="45" customFormat="1" ht="15.75" customHeight="1" thickBot="1">
      <c r="A15" s="46" t="s">
        <v>52</v>
      </c>
      <c r="B15" s="46" t="s">
        <v>53</v>
      </c>
      <c r="C15" s="47"/>
      <c r="D15" s="46" t="s">
        <v>54</v>
      </c>
      <c r="E15" s="323" t="s">
        <v>55</v>
      </c>
      <c r="F15" s="324"/>
      <c r="G15" s="325"/>
      <c r="H15" s="47"/>
      <c r="I15" s="44"/>
      <c r="J15" s="44"/>
      <c r="K15" s="44"/>
      <c r="L15" s="44"/>
      <c r="M15" s="44"/>
      <c r="N15" s="44"/>
      <c r="O15" s="44"/>
      <c r="P15" s="44"/>
    </row>
    <row r="16" spans="1:16" s="45" customFormat="1" ht="15" customHeight="1">
      <c r="A16" s="48" t="s">
        <v>20</v>
      </c>
      <c r="B16" s="48" t="s">
        <v>54</v>
      </c>
      <c r="C16" s="48" t="s">
        <v>56</v>
      </c>
      <c r="D16" s="48" t="s">
        <v>18</v>
      </c>
      <c r="E16" s="37" t="s">
        <v>57</v>
      </c>
      <c r="F16" s="49" t="s">
        <v>58</v>
      </c>
      <c r="G16" s="37" t="s">
        <v>59</v>
      </c>
      <c r="H16" s="50" t="s">
        <v>34</v>
      </c>
    </row>
    <row r="17" spans="1:16" s="45" customFormat="1" ht="15" customHeight="1">
      <c r="A17" s="48" t="s">
        <v>25</v>
      </c>
      <c r="B17" s="48" t="s">
        <v>52</v>
      </c>
      <c r="C17" s="48" t="s">
        <v>60</v>
      </c>
      <c r="D17" s="48" t="s">
        <v>13</v>
      </c>
      <c r="E17" s="38" t="s">
        <v>61</v>
      </c>
      <c r="F17" s="48" t="s">
        <v>13</v>
      </c>
      <c r="G17" s="38" t="s">
        <v>62</v>
      </c>
      <c r="H17" s="50" t="s">
        <v>63</v>
      </c>
    </row>
    <row r="18" spans="1:16" s="45" customFormat="1" ht="15.75" customHeight="1" thickBot="1">
      <c r="A18" s="51"/>
      <c r="B18" s="51"/>
      <c r="C18" s="51"/>
      <c r="D18" s="51"/>
      <c r="E18" s="39" t="s">
        <v>13</v>
      </c>
      <c r="F18" s="51"/>
      <c r="G18" s="39" t="s">
        <v>13</v>
      </c>
      <c r="H18" s="52" t="s">
        <v>64</v>
      </c>
    </row>
    <row r="19" spans="1:16" s="45" customFormat="1" ht="14.4" thickBot="1">
      <c r="A19" s="53">
        <v>1</v>
      </c>
      <c r="B19" s="53">
        <v>2</v>
      </c>
      <c r="C19" s="40">
        <v>3</v>
      </c>
      <c r="D19" s="51">
        <v>4</v>
      </c>
      <c r="E19" s="51">
        <v>5</v>
      </c>
      <c r="F19" s="51">
        <v>6</v>
      </c>
      <c r="G19" s="53">
        <v>7</v>
      </c>
      <c r="H19" s="54"/>
    </row>
    <row r="20" spans="1:16" s="45" customFormat="1" ht="15.6">
      <c r="A20" s="107">
        <v>1</v>
      </c>
      <c r="B20" s="108" t="s">
        <v>68</v>
      </c>
      <c r="C20" s="105" t="s">
        <v>153</v>
      </c>
      <c r="D20" s="106">
        <f t="shared" ref="D20:D25" si="0">SUM(E20:G20)</f>
        <v>0</v>
      </c>
      <c r="E20" s="106">
        <f>'1-1'!M34</f>
        <v>0</v>
      </c>
      <c r="F20" s="106">
        <f>'1-1'!N34</f>
        <v>0</v>
      </c>
      <c r="G20" s="106">
        <f>'1-1'!O34</f>
        <v>0</v>
      </c>
      <c r="H20" s="106">
        <f>'1-1'!L34</f>
        <v>0</v>
      </c>
      <c r="I20" s="55"/>
      <c r="L20" s="32"/>
      <c r="M20" s="34"/>
      <c r="N20" s="32"/>
    </row>
    <row r="21" spans="1:16" s="45" customFormat="1" ht="15.6">
      <c r="A21" s="107"/>
      <c r="B21" s="108" t="s">
        <v>72</v>
      </c>
      <c r="C21" s="105" t="s">
        <v>93</v>
      </c>
      <c r="D21" s="109">
        <f t="shared" si="0"/>
        <v>0</v>
      </c>
      <c r="E21" s="109">
        <f>'1-2'!M56</f>
        <v>0</v>
      </c>
      <c r="F21" s="109">
        <f>'1-2'!N56</f>
        <v>0</v>
      </c>
      <c r="G21" s="109">
        <f>'1-2'!O56</f>
        <v>0</v>
      </c>
      <c r="H21" s="109">
        <f>'1-2'!L56</f>
        <v>0</v>
      </c>
      <c r="I21" s="55"/>
      <c r="L21" s="32"/>
      <c r="M21" s="34"/>
      <c r="N21" s="32"/>
    </row>
    <row r="22" spans="1:16" s="45" customFormat="1" ht="31.2">
      <c r="A22" s="107"/>
      <c r="B22" s="108" t="s">
        <v>73</v>
      </c>
      <c r="C22" s="105" t="s">
        <v>154</v>
      </c>
      <c r="D22" s="109">
        <f t="shared" si="0"/>
        <v>0</v>
      </c>
      <c r="E22" s="109">
        <f>'1-3'!M39</f>
        <v>0</v>
      </c>
      <c r="F22" s="109">
        <f>'1-3'!N39</f>
        <v>0</v>
      </c>
      <c r="G22" s="109">
        <f>'1-3'!O39</f>
        <v>0</v>
      </c>
      <c r="H22" s="109">
        <f>'1-3'!L39</f>
        <v>0</v>
      </c>
      <c r="I22" s="55"/>
      <c r="L22" s="32"/>
      <c r="M22" s="34"/>
      <c r="N22" s="32"/>
    </row>
    <row r="23" spans="1:16" s="45" customFormat="1" ht="15.6">
      <c r="A23" s="107"/>
      <c r="B23" s="108" t="s">
        <v>74</v>
      </c>
      <c r="C23" s="105" t="s">
        <v>155</v>
      </c>
      <c r="D23" s="109">
        <f t="shared" si="0"/>
        <v>0</v>
      </c>
      <c r="E23" s="109">
        <f>'1-4'!M46</f>
        <v>0</v>
      </c>
      <c r="F23" s="109">
        <f>'1-4'!N46</f>
        <v>0</v>
      </c>
      <c r="G23" s="109">
        <f>'1-4'!O46</f>
        <v>0</v>
      </c>
      <c r="H23" s="109">
        <f>'1-4'!L46</f>
        <v>0</v>
      </c>
      <c r="I23" s="55"/>
      <c r="L23" s="32"/>
      <c r="M23" s="34"/>
      <c r="N23" s="32"/>
    </row>
    <row r="24" spans="1:16" s="45" customFormat="1" ht="27.6">
      <c r="A24" s="107">
        <v>2</v>
      </c>
      <c r="B24" s="108" t="s">
        <v>173</v>
      </c>
      <c r="C24" s="81" t="s">
        <v>171</v>
      </c>
      <c r="D24" s="292">
        <f t="shared" si="0"/>
        <v>0</v>
      </c>
      <c r="E24" s="292">
        <f>ved!M129</f>
        <v>0</v>
      </c>
      <c r="F24" s="292">
        <f>ved!N129</f>
        <v>0</v>
      </c>
      <c r="G24" s="292">
        <f>ved!O129</f>
        <v>0</v>
      </c>
      <c r="H24" s="292">
        <f>ved!L129</f>
        <v>0</v>
      </c>
      <c r="I24" s="55"/>
      <c r="L24" s="32"/>
      <c r="M24" s="34"/>
      <c r="N24" s="32"/>
    </row>
    <row r="25" spans="1:16" s="45" customFormat="1" ht="27.6">
      <c r="A25" s="107">
        <v>3</v>
      </c>
      <c r="B25" s="108" t="s">
        <v>174</v>
      </c>
      <c r="C25" s="81" t="s">
        <v>172</v>
      </c>
      <c r="D25" s="291">
        <f t="shared" si="0"/>
        <v>0</v>
      </c>
      <c r="E25" s="291">
        <f>sa!M136</f>
        <v>0</v>
      </c>
      <c r="F25" s="291">
        <f>sa!N136</f>
        <v>0</v>
      </c>
      <c r="G25" s="291">
        <f>sa!O136</f>
        <v>0</v>
      </c>
      <c r="H25" s="291">
        <f>sa!L136</f>
        <v>0</v>
      </c>
      <c r="I25" s="55"/>
      <c r="L25" s="32"/>
      <c r="M25" s="34"/>
      <c r="N25" s="32"/>
    </row>
    <row r="26" spans="1:16" s="45" customFormat="1" ht="13.8">
      <c r="A26" s="110"/>
      <c r="B26" s="111"/>
      <c r="C26" s="112"/>
      <c r="D26" s="113"/>
      <c r="E26" s="113"/>
      <c r="F26" s="113"/>
      <c r="G26" s="113"/>
      <c r="H26" s="113"/>
      <c r="I26" s="55"/>
      <c r="L26" s="32"/>
      <c r="M26" s="34"/>
      <c r="N26" s="32"/>
    </row>
    <row r="27" spans="1:16" s="45" customFormat="1" ht="13.8">
      <c r="A27" s="35"/>
      <c r="B27" s="56"/>
      <c r="C27" s="36" t="s">
        <v>26</v>
      </c>
      <c r="D27" s="57">
        <f>SUM(D20:D26)</f>
        <v>0</v>
      </c>
      <c r="E27" s="57">
        <f>SUM(E20:E26)</f>
        <v>0</v>
      </c>
      <c r="F27" s="57">
        <f>SUM(F20:F26)</f>
        <v>0</v>
      </c>
      <c r="G27" s="57">
        <f>SUM(G20:G26)</f>
        <v>0</v>
      </c>
      <c r="H27" s="57">
        <f>SUM(H20:H26)</f>
        <v>0</v>
      </c>
      <c r="I27" s="55"/>
      <c r="L27" s="32"/>
      <c r="M27" s="32"/>
      <c r="N27" s="32"/>
      <c r="O27" s="32"/>
      <c r="P27" s="55"/>
    </row>
    <row r="28" spans="1:16" s="45" customFormat="1" ht="13.8">
      <c r="A28" s="326" t="s">
        <v>425</v>
      </c>
      <c r="B28" s="327"/>
      <c r="C28" s="328"/>
      <c r="D28" s="58">
        <f>ROUND(D27*6%,2)</f>
        <v>0</v>
      </c>
      <c r="E28" s="329"/>
      <c r="F28" s="329"/>
      <c r="G28" s="329"/>
      <c r="H28" s="329"/>
      <c r="L28" s="32"/>
      <c r="M28" s="32"/>
      <c r="N28" s="32"/>
    </row>
    <row r="29" spans="1:16" s="45" customFormat="1" ht="13.8">
      <c r="A29" s="326" t="s">
        <v>427</v>
      </c>
      <c r="B29" s="327"/>
      <c r="C29" s="328"/>
      <c r="D29" s="58">
        <f>ROUND(D27*8%,2)</f>
        <v>0</v>
      </c>
      <c r="E29" s="329"/>
      <c r="F29" s="329"/>
      <c r="G29" s="329"/>
      <c r="H29" s="329"/>
      <c r="L29" s="32"/>
    </row>
    <row r="30" spans="1:16" s="45" customFormat="1" ht="13.8">
      <c r="A30" s="326" t="s">
        <v>69</v>
      </c>
      <c r="B30" s="327"/>
      <c r="C30" s="328"/>
      <c r="D30" s="58">
        <f>ROUND(E27*0.2409,2)</f>
        <v>0</v>
      </c>
      <c r="E30" s="329"/>
      <c r="F30" s="329"/>
      <c r="G30" s="329"/>
      <c r="H30" s="329"/>
      <c r="L30" s="32"/>
    </row>
    <row r="31" spans="1:16" s="45" customFormat="1" ht="13.8">
      <c r="A31" s="326" t="s">
        <v>65</v>
      </c>
      <c r="B31" s="327"/>
      <c r="C31" s="328"/>
      <c r="D31" s="58">
        <f>D30+D29+D28+D27</f>
        <v>0</v>
      </c>
      <c r="E31" s="329"/>
      <c r="F31" s="329"/>
      <c r="G31" s="329"/>
      <c r="H31" s="329"/>
      <c r="L31" s="32"/>
    </row>
    <row r="32" spans="1:16" s="45" customFormat="1" ht="15" customHeight="1">
      <c r="A32" s="318"/>
      <c r="B32" s="318"/>
      <c r="C32" s="318"/>
      <c r="D32" s="318"/>
      <c r="E32" s="318"/>
      <c r="F32" s="318"/>
      <c r="G32" s="318"/>
      <c r="H32" s="318"/>
    </row>
    <row r="33" spans="1:10" s="45" customFormat="1" ht="15" customHeight="1">
      <c r="A33" s="318"/>
      <c r="B33" s="318"/>
      <c r="C33" s="318"/>
      <c r="D33" s="318"/>
      <c r="E33" s="318"/>
      <c r="F33" s="318"/>
      <c r="G33" s="318"/>
      <c r="H33" s="318"/>
    </row>
    <row r="34" spans="1:10" s="45" customFormat="1" ht="13.8">
      <c r="A34" s="318" t="s">
        <v>42</v>
      </c>
      <c r="B34" s="318"/>
      <c r="C34" s="319"/>
      <c r="D34" s="319"/>
      <c r="E34" s="319"/>
      <c r="F34" s="319"/>
      <c r="G34" s="319"/>
      <c r="H34" s="319"/>
    </row>
    <row r="35" spans="1:10" s="45" customFormat="1" ht="13.8">
      <c r="A35" s="318" t="s">
        <v>43</v>
      </c>
      <c r="B35" s="318"/>
      <c r="C35" s="318"/>
      <c r="D35" s="318"/>
      <c r="E35" s="318"/>
      <c r="F35" s="318"/>
      <c r="G35" s="318"/>
      <c r="H35" s="318"/>
      <c r="J35" s="92"/>
    </row>
    <row r="36" spans="1:10" s="45" customFormat="1" ht="13.8">
      <c r="A36" s="318"/>
      <c r="B36" s="318"/>
      <c r="C36" s="318"/>
      <c r="D36" s="318"/>
      <c r="E36" s="318"/>
      <c r="F36" s="318"/>
      <c r="G36" s="318"/>
      <c r="H36" s="318"/>
      <c r="J36" s="93"/>
    </row>
    <row r="37" spans="1:10" s="94" customFormat="1" ht="15.6">
      <c r="A37" s="95"/>
      <c r="B37" s="96"/>
      <c r="C37" s="97"/>
    </row>
  </sheetData>
  <mergeCells count="33">
    <mergeCell ref="A6:B6"/>
    <mergeCell ref="C6:H6"/>
    <mergeCell ref="A1:H1"/>
    <mergeCell ref="A2:H2"/>
    <mergeCell ref="A3:H3"/>
    <mergeCell ref="A4:H4"/>
    <mergeCell ref="A5:H5"/>
    <mergeCell ref="A7:B7"/>
    <mergeCell ref="C7:H7"/>
    <mergeCell ref="A8:B8"/>
    <mergeCell ref="C8:H8"/>
    <mergeCell ref="A9:B9"/>
    <mergeCell ref="C9:H9"/>
    <mergeCell ref="A10:B10"/>
    <mergeCell ref="C10:H10"/>
    <mergeCell ref="A11:E11"/>
    <mergeCell ref="F11:H11"/>
    <mergeCell ref="A12:E12"/>
    <mergeCell ref="F12:H12"/>
    <mergeCell ref="A13:D13"/>
    <mergeCell ref="G13:H13"/>
    <mergeCell ref="A14:H14"/>
    <mergeCell ref="E15:G15"/>
    <mergeCell ref="A28:C28"/>
    <mergeCell ref="E28:H31"/>
    <mergeCell ref="A29:C29"/>
    <mergeCell ref="A30:C30"/>
    <mergeCell ref="A31:C31"/>
    <mergeCell ref="A32:H33"/>
    <mergeCell ref="A34:B34"/>
    <mergeCell ref="C34:H34"/>
    <mergeCell ref="A35:H35"/>
    <mergeCell ref="A36:H36"/>
  </mergeCells>
  <phoneticPr fontId="14" type="noConversion"/>
  <printOptions horizontalCentered="1" gridLines="1"/>
  <pageMargins left="0" right="0" top="0.51181102362204722" bottom="0.47244094488188981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P77"/>
  <sheetViews>
    <sheetView showZeros="0" topLeftCell="A22" zoomScale="85" workbookViewId="0">
      <selection activeCell="C6" sqref="C6:P6"/>
    </sheetView>
  </sheetViews>
  <sheetFormatPr defaultColWidth="9.109375" defaultRowHeight="13.8"/>
  <cols>
    <col min="1" max="1" width="8.33203125" style="4" customWidth="1"/>
    <col min="2" max="2" width="8.33203125" style="1" customWidth="1"/>
    <col min="3" max="3" width="42.88671875" style="104" customWidth="1"/>
    <col min="4" max="4" width="6.88671875" style="1" bestFit="1" customWidth="1"/>
    <col min="5" max="5" width="7.44140625" style="63" customWidth="1"/>
    <col min="6" max="6" width="8.109375" style="1" customWidth="1"/>
    <col min="7" max="7" width="7.44140625" style="1" customWidth="1"/>
    <col min="8" max="8" width="14.33203125" style="1" customWidth="1"/>
    <col min="9" max="9" width="7.5546875" style="1" customWidth="1"/>
    <col min="10" max="10" width="6.33203125" style="1" customWidth="1"/>
    <col min="11" max="11" width="7.44140625" style="1" bestFit="1" customWidth="1"/>
    <col min="12" max="12" width="9.44140625" style="1" customWidth="1"/>
    <col min="13" max="13" width="10.109375" style="1" bestFit="1" customWidth="1"/>
    <col min="14" max="14" width="10.5546875" style="1" customWidth="1"/>
    <col min="15" max="15" width="10.33203125" style="1" customWidth="1"/>
    <col min="16" max="16" width="10.44140625" style="1" customWidth="1"/>
    <col min="17" max="16384" width="9.109375" style="1"/>
  </cols>
  <sheetData>
    <row r="1" spans="1:16" ht="22.8">
      <c r="A1" s="369" t="s">
        <v>76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</row>
    <row r="2" spans="1:16" ht="17.399999999999999">
      <c r="A2" s="338" t="s">
        <v>153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</row>
    <row r="3" spans="1:16" ht="13.2">
      <c r="A3" s="339" t="s">
        <v>2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</row>
    <row r="4" spans="1:16" ht="14.25" customHeight="1">
      <c r="A4" s="330" t="s">
        <v>3</v>
      </c>
      <c r="B4" s="330"/>
      <c r="C4" s="368" t="str">
        <f>Kopizm.apr.!C6</f>
        <v>Daugmales skola</v>
      </c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</row>
    <row r="5" spans="1:16" ht="14.25" customHeight="1">
      <c r="A5" s="333"/>
      <c r="B5" s="333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</row>
    <row r="6" spans="1:16" ht="14.25" customHeight="1">
      <c r="A6" s="330" t="s">
        <v>4</v>
      </c>
      <c r="B6" s="330"/>
      <c r="C6" s="368" t="str">
        <f>Kopizm.apr.!C8</f>
        <v xml:space="preserve">Daugmales pamatskolas ēkas renovācija </v>
      </c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8"/>
    </row>
    <row r="7" spans="1:16" ht="14.25" customHeight="1">
      <c r="A7" s="330" t="s">
        <v>5</v>
      </c>
      <c r="B7" s="330"/>
      <c r="C7" s="336" t="str">
        <f>Kopizm.apr.!C9</f>
        <v>"Skola", Daugmales pagasts, Ķekavas novads.</v>
      </c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</row>
    <row r="8" spans="1:16" ht="14.25" customHeight="1">
      <c r="A8" s="330" t="s">
        <v>6</v>
      </c>
      <c r="B8" s="330"/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</row>
    <row r="9" spans="1:16" ht="17.399999999999999">
      <c r="A9" s="114" t="s">
        <v>7</v>
      </c>
      <c r="B9" s="20" t="str">
        <f>Kopizm.apr.!E13&amp;"."</f>
        <v>.</v>
      </c>
      <c r="C9" s="99" t="s">
        <v>9</v>
      </c>
      <c r="D9" s="356" t="s">
        <v>157</v>
      </c>
      <c r="E9" s="356"/>
      <c r="F9" s="357" t="s">
        <v>10</v>
      </c>
      <c r="G9" s="357"/>
      <c r="H9" s="357"/>
      <c r="I9" s="339" t="s">
        <v>11</v>
      </c>
      <c r="J9" s="339"/>
      <c r="K9" s="339"/>
      <c r="L9" s="339"/>
      <c r="M9" s="358">
        <f>P36</f>
        <v>0</v>
      </c>
      <c r="N9" s="359"/>
      <c r="O9" s="3" t="s">
        <v>13</v>
      </c>
      <c r="P9" s="21"/>
    </row>
    <row r="10" spans="1:16" thickBot="1">
      <c r="A10" s="333"/>
      <c r="B10" s="333"/>
      <c r="C10" s="333"/>
      <c r="D10" s="333"/>
      <c r="E10" s="333"/>
      <c r="F10" s="333"/>
      <c r="G10" s="333"/>
      <c r="H10" s="333"/>
      <c r="I10" s="333"/>
      <c r="J10" s="333" t="s">
        <v>12</v>
      </c>
      <c r="K10" s="333"/>
      <c r="L10" s="20" t="str">
        <f>Kopizm.apr.!E13&amp;"."</f>
        <v>.</v>
      </c>
      <c r="M10" s="3" t="s">
        <v>8</v>
      </c>
      <c r="N10" s="23"/>
      <c r="O10" s="347"/>
      <c r="P10" s="347"/>
    </row>
    <row r="11" spans="1:16" ht="15.75" customHeight="1" thickBot="1">
      <c r="A11" s="6" t="s">
        <v>15</v>
      </c>
      <c r="B11" s="6"/>
      <c r="C11" s="100"/>
      <c r="D11" s="6" t="s">
        <v>16</v>
      </c>
      <c r="E11" s="59" t="s">
        <v>17</v>
      </c>
      <c r="F11" s="348" t="s">
        <v>29</v>
      </c>
      <c r="G11" s="349"/>
      <c r="H11" s="349"/>
      <c r="I11" s="349"/>
      <c r="J11" s="349"/>
      <c r="K11" s="350"/>
      <c r="L11" s="9"/>
      <c r="M11" s="9"/>
      <c r="N11" s="9" t="s">
        <v>19</v>
      </c>
      <c r="O11" s="9" t="s">
        <v>18</v>
      </c>
      <c r="P11" s="8" t="s">
        <v>13</v>
      </c>
    </row>
    <row r="12" spans="1:16">
      <c r="A12" s="10" t="s">
        <v>20</v>
      </c>
      <c r="B12" s="10" t="s">
        <v>41</v>
      </c>
      <c r="C12" s="101" t="s">
        <v>28</v>
      </c>
      <c r="D12" s="10" t="s">
        <v>21</v>
      </c>
      <c r="E12" s="60" t="s">
        <v>22</v>
      </c>
      <c r="F12" s="10" t="s">
        <v>30</v>
      </c>
      <c r="G12" s="24" t="s">
        <v>24</v>
      </c>
      <c r="H12" s="6" t="s">
        <v>32</v>
      </c>
      <c r="I12" s="6" t="s">
        <v>23</v>
      </c>
      <c r="J12" s="6" t="s">
        <v>33</v>
      </c>
      <c r="K12" s="6" t="s">
        <v>38</v>
      </c>
      <c r="L12" s="17" t="s">
        <v>34</v>
      </c>
      <c r="M12" s="6" t="s">
        <v>32</v>
      </c>
      <c r="N12" s="6" t="s">
        <v>23</v>
      </c>
      <c r="O12" s="6" t="s">
        <v>33</v>
      </c>
      <c r="P12" s="6" t="s">
        <v>38</v>
      </c>
    </row>
    <row r="13" spans="1:16">
      <c r="A13" s="10"/>
      <c r="B13" s="10"/>
      <c r="C13" s="101"/>
      <c r="D13" s="10"/>
      <c r="E13" s="60"/>
      <c r="F13" s="10" t="s">
        <v>39</v>
      </c>
      <c r="G13" s="10" t="s">
        <v>31</v>
      </c>
      <c r="H13" s="10" t="s">
        <v>36</v>
      </c>
      <c r="I13" s="10" t="s">
        <v>35</v>
      </c>
      <c r="J13" s="10" t="s">
        <v>37</v>
      </c>
      <c r="K13" s="10" t="s">
        <v>13</v>
      </c>
      <c r="L13" s="19" t="s">
        <v>40</v>
      </c>
      <c r="M13" s="10" t="s">
        <v>36</v>
      </c>
      <c r="N13" s="10" t="s">
        <v>35</v>
      </c>
      <c r="O13" s="10" t="s">
        <v>37</v>
      </c>
      <c r="P13" s="10" t="s">
        <v>13</v>
      </c>
    </row>
    <row r="14" spans="1:16" ht="14.4" thickBot="1">
      <c r="A14" s="11" t="s">
        <v>25</v>
      </c>
      <c r="B14" s="11"/>
      <c r="C14" s="102"/>
      <c r="D14" s="11"/>
      <c r="E14" s="61"/>
      <c r="F14" s="11" t="s">
        <v>46</v>
      </c>
      <c r="G14" s="11" t="s">
        <v>47</v>
      </c>
      <c r="H14" s="11" t="s">
        <v>13</v>
      </c>
      <c r="I14" s="11" t="s">
        <v>13</v>
      </c>
      <c r="J14" s="11" t="s">
        <v>13</v>
      </c>
      <c r="K14" s="11"/>
      <c r="L14" s="18" t="s">
        <v>46</v>
      </c>
      <c r="M14" s="11" t="s">
        <v>13</v>
      </c>
      <c r="N14" s="11" t="s">
        <v>13</v>
      </c>
      <c r="O14" s="11" t="s">
        <v>13</v>
      </c>
      <c r="P14" s="11"/>
    </row>
    <row r="15" spans="1:16" ht="14.4" thickBot="1">
      <c r="A15" s="12">
        <v>1</v>
      </c>
      <c r="B15" s="12">
        <v>2</v>
      </c>
      <c r="C15" s="103">
        <v>3</v>
      </c>
      <c r="D15" s="12">
        <v>4</v>
      </c>
      <c r="E15" s="62">
        <v>5</v>
      </c>
      <c r="F15" s="11">
        <v>6</v>
      </c>
      <c r="G15" s="11">
        <v>7</v>
      </c>
      <c r="H15" s="11">
        <v>8</v>
      </c>
      <c r="I15" s="11">
        <v>9</v>
      </c>
      <c r="J15" s="11">
        <v>10</v>
      </c>
      <c r="K15" s="11">
        <v>11</v>
      </c>
      <c r="L15" s="12">
        <v>12</v>
      </c>
      <c r="M15" s="12">
        <v>13</v>
      </c>
      <c r="N15" s="12">
        <v>14</v>
      </c>
      <c r="O15" s="12">
        <v>15</v>
      </c>
      <c r="P15" s="12">
        <v>16</v>
      </c>
    </row>
    <row r="16" spans="1:16">
      <c r="A16" s="72"/>
      <c r="B16" s="70"/>
      <c r="C16" s="71"/>
      <c r="D16" s="115"/>
      <c r="E16" s="116"/>
      <c r="F16" s="74"/>
      <c r="G16" s="75"/>
      <c r="H16" s="75"/>
      <c r="I16" s="75"/>
      <c r="J16" s="75"/>
      <c r="K16" s="76"/>
      <c r="L16" s="76"/>
      <c r="M16" s="76"/>
      <c r="N16" s="76"/>
      <c r="O16" s="76"/>
      <c r="P16" s="76"/>
    </row>
    <row r="17" spans="1:16">
      <c r="A17" s="117">
        <v>1</v>
      </c>
      <c r="B17" s="189" t="s">
        <v>144</v>
      </c>
      <c r="C17" s="118" t="s">
        <v>78</v>
      </c>
      <c r="D17" s="205" t="s">
        <v>79</v>
      </c>
      <c r="E17" s="207">
        <v>5</v>
      </c>
      <c r="F17" s="66"/>
      <c r="G17" s="67"/>
      <c r="H17" s="67"/>
      <c r="I17" s="67"/>
      <c r="J17" s="67"/>
      <c r="K17" s="68">
        <f>SUM(H17:J17)</f>
        <v>0</v>
      </c>
      <c r="L17" s="68">
        <f t="shared" ref="L17:L31" si="0">ROUND(E17*F17,2)</f>
        <v>0</v>
      </c>
      <c r="M17" s="68">
        <f t="shared" ref="M17:M31" si="1">ROUND(E17*H17,2)</f>
        <v>0</v>
      </c>
      <c r="N17" s="68">
        <f t="shared" ref="N17:N31" si="2">ROUND(E17*I17,2)</f>
        <v>0</v>
      </c>
      <c r="O17" s="68">
        <f t="shared" ref="O17:O31" si="3">ROUND(E17*J17,2)</f>
        <v>0</v>
      </c>
      <c r="P17" s="68">
        <f>SUM(M17:O17)</f>
        <v>0</v>
      </c>
    </row>
    <row r="18" spans="1:16">
      <c r="A18" s="117">
        <v>2</v>
      </c>
      <c r="B18" s="189" t="s">
        <v>144</v>
      </c>
      <c r="C18" s="118" t="s">
        <v>80</v>
      </c>
      <c r="D18" s="205" t="s">
        <v>79</v>
      </c>
      <c r="E18" s="207">
        <v>5</v>
      </c>
      <c r="F18" s="66"/>
      <c r="G18" s="67"/>
      <c r="H18" s="67"/>
      <c r="I18" s="67"/>
      <c r="J18" s="67"/>
      <c r="K18" s="68">
        <f>SUM(H18:J18)</f>
        <v>0</v>
      </c>
      <c r="L18" s="68">
        <f t="shared" si="0"/>
        <v>0</v>
      </c>
      <c r="M18" s="68">
        <f t="shared" si="1"/>
        <v>0</v>
      </c>
      <c r="N18" s="68">
        <f t="shared" si="2"/>
        <v>0</v>
      </c>
      <c r="O18" s="68">
        <f t="shared" si="3"/>
        <v>0</v>
      </c>
      <c r="P18" s="68">
        <f>SUM(M18:O18)</f>
        <v>0</v>
      </c>
    </row>
    <row r="19" spans="1:16" ht="27.6">
      <c r="A19" s="117">
        <v>3</v>
      </c>
      <c r="B19" s="189" t="s">
        <v>144</v>
      </c>
      <c r="C19" s="118" t="s">
        <v>428</v>
      </c>
      <c r="D19" s="205" t="s">
        <v>127</v>
      </c>
      <c r="E19" s="207">
        <v>1</v>
      </c>
      <c r="F19" s="66"/>
      <c r="G19" s="67"/>
      <c r="H19" s="67"/>
      <c r="I19" s="67"/>
      <c r="J19" s="67"/>
      <c r="K19" s="68">
        <f>SUM(H19:J19)</f>
        <v>0</v>
      </c>
      <c r="L19" s="68">
        <f t="shared" si="0"/>
        <v>0</v>
      </c>
      <c r="M19" s="68">
        <f t="shared" si="1"/>
        <v>0</v>
      </c>
      <c r="N19" s="68">
        <f t="shared" si="2"/>
        <v>0</v>
      </c>
      <c r="O19" s="68">
        <f t="shared" si="3"/>
        <v>0</v>
      </c>
      <c r="P19" s="68">
        <f>SUM(M19:O19)</f>
        <v>0</v>
      </c>
    </row>
    <row r="20" spans="1:16" s="32" customFormat="1" ht="27.6">
      <c r="A20" s="117">
        <v>4</v>
      </c>
      <c r="B20" s="189" t="s">
        <v>144</v>
      </c>
      <c r="C20" s="118" t="s">
        <v>81</v>
      </c>
      <c r="D20" s="205" t="s">
        <v>82</v>
      </c>
      <c r="E20" s="207">
        <v>100</v>
      </c>
      <c r="F20" s="66"/>
      <c r="G20" s="67"/>
      <c r="H20" s="67"/>
      <c r="I20" s="67"/>
      <c r="J20" s="67"/>
      <c r="K20" s="68">
        <f t="shared" ref="K20:K30" si="4">SUM(H20:J20)</f>
        <v>0</v>
      </c>
      <c r="L20" s="68">
        <f t="shared" si="0"/>
        <v>0</v>
      </c>
      <c r="M20" s="68">
        <f t="shared" si="1"/>
        <v>0</v>
      </c>
      <c r="N20" s="68">
        <f t="shared" si="2"/>
        <v>0</v>
      </c>
      <c r="O20" s="68">
        <f t="shared" si="3"/>
        <v>0</v>
      </c>
      <c r="P20" s="68">
        <f t="shared" ref="P20:P30" si="5">SUM(M20:O20)</f>
        <v>0</v>
      </c>
    </row>
    <row r="21" spans="1:16" s="32" customFormat="1">
      <c r="A21" s="117">
        <v>5</v>
      </c>
      <c r="B21" s="189" t="s">
        <v>144</v>
      </c>
      <c r="C21" s="118" t="s">
        <v>83</v>
      </c>
      <c r="D21" s="205" t="s">
        <v>127</v>
      </c>
      <c r="E21" s="207">
        <v>1</v>
      </c>
      <c r="F21" s="66"/>
      <c r="G21" s="67"/>
      <c r="H21" s="67"/>
      <c r="I21" s="67"/>
      <c r="J21" s="67"/>
      <c r="K21" s="68">
        <f t="shared" si="4"/>
        <v>0</v>
      </c>
      <c r="L21" s="68">
        <f t="shared" si="0"/>
        <v>0</v>
      </c>
      <c r="M21" s="68">
        <f t="shared" si="1"/>
        <v>0</v>
      </c>
      <c r="N21" s="68">
        <f t="shared" si="2"/>
        <v>0</v>
      </c>
      <c r="O21" s="68">
        <f t="shared" si="3"/>
        <v>0</v>
      </c>
      <c r="P21" s="68">
        <f t="shared" si="5"/>
        <v>0</v>
      </c>
    </row>
    <row r="22" spans="1:16" s="32" customFormat="1">
      <c r="A22" s="117">
        <v>6</v>
      </c>
      <c r="B22" s="189" t="s">
        <v>144</v>
      </c>
      <c r="C22" s="118" t="s">
        <v>141</v>
      </c>
      <c r="D22" s="205" t="s">
        <v>82</v>
      </c>
      <c r="E22" s="207">
        <v>30</v>
      </c>
      <c r="F22" s="66"/>
      <c r="G22" s="67"/>
      <c r="H22" s="67"/>
      <c r="I22" s="67"/>
      <c r="J22" s="67"/>
      <c r="K22" s="68">
        <f t="shared" si="4"/>
        <v>0</v>
      </c>
      <c r="L22" s="68">
        <f t="shared" si="0"/>
        <v>0</v>
      </c>
      <c r="M22" s="68">
        <f t="shared" si="1"/>
        <v>0</v>
      </c>
      <c r="N22" s="68">
        <f t="shared" si="2"/>
        <v>0</v>
      </c>
      <c r="O22" s="68">
        <f t="shared" si="3"/>
        <v>0</v>
      </c>
      <c r="P22" s="68">
        <f t="shared" si="5"/>
        <v>0</v>
      </c>
    </row>
    <row r="23" spans="1:16" s="32" customFormat="1" ht="27.6">
      <c r="A23" s="117">
        <v>7</v>
      </c>
      <c r="B23" s="189" t="s">
        <v>144</v>
      </c>
      <c r="C23" s="118" t="s">
        <v>84</v>
      </c>
      <c r="D23" s="205" t="s">
        <v>85</v>
      </c>
      <c r="E23" s="207">
        <v>1</v>
      </c>
      <c r="F23" s="66"/>
      <c r="G23" s="67"/>
      <c r="H23" s="67"/>
      <c r="I23" s="67"/>
      <c r="J23" s="67"/>
      <c r="K23" s="68">
        <f t="shared" si="4"/>
        <v>0</v>
      </c>
      <c r="L23" s="68">
        <f t="shared" si="0"/>
        <v>0</v>
      </c>
      <c r="M23" s="68">
        <f t="shared" si="1"/>
        <v>0</v>
      </c>
      <c r="N23" s="68">
        <f t="shared" si="2"/>
        <v>0</v>
      </c>
      <c r="O23" s="68">
        <f t="shared" si="3"/>
        <v>0</v>
      </c>
      <c r="P23" s="68">
        <f t="shared" si="5"/>
        <v>0</v>
      </c>
    </row>
    <row r="24" spans="1:16">
      <c r="A24" s="117">
        <v>8</v>
      </c>
      <c r="B24" s="189" t="s">
        <v>144</v>
      </c>
      <c r="C24" s="118" t="s">
        <v>86</v>
      </c>
      <c r="D24" s="205" t="s">
        <v>85</v>
      </c>
      <c r="E24" s="207">
        <v>4</v>
      </c>
      <c r="F24" s="66"/>
      <c r="G24" s="67"/>
      <c r="H24" s="67"/>
      <c r="I24" s="67"/>
      <c r="J24" s="67"/>
      <c r="K24" s="68">
        <f t="shared" si="4"/>
        <v>0</v>
      </c>
      <c r="L24" s="68">
        <f t="shared" si="0"/>
        <v>0</v>
      </c>
      <c r="M24" s="68">
        <f t="shared" si="1"/>
        <v>0</v>
      </c>
      <c r="N24" s="68">
        <f t="shared" si="2"/>
        <v>0</v>
      </c>
      <c r="O24" s="68">
        <f t="shared" si="3"/>
        <v>0</v>
      </c>
      <c r="P24" s="68">
        <f t="shared" si="5"/>
        <v>0</v>
      </c>
    </row>
    <row r="25" spans="1:16" ht="27.6">
      <c r="A25" s="117">
        <v>9</v>
      </c>
      <c r="B25" s="189" t="s">
        <v>144</v>
      </c>
      <c r="C25" s="118" t="s">
        <v>87</v>
      </c>
      <c r="D25" s="205" t="s">
        <v>82</v>
      </c>
      <c r="E25" s="207">
        <v>126</v>
      </c>
      <c r="F25" s="66"/>
      <c r="G25" s="67"/>
      <c r="H25" s="67"/>
      <c r="I25" s="67"/>
      <c r="J25" s="67"/>
      <c r="K25" s="68">
        <f t="shared" si="4"/>
        <v>0</v>
      </c>
      <c r="L25" s="68">
        <f t="shared" si="0"/>
        <v>0</v>
      </c>
      <c r="M25" s="68">
        <f t="shared" si="1"/>
        <v>0</v>
      </c>
      <c r="N25" s="68">
        <f t="shared" si="2"/>
        <v>0</v>
      </c>
      <c r="O25" s="68">
        <f t="shared" si="3"/>
        <v>0</v>
      </c>
      <c r="P25" s="68">
        <f t="shared" si="5"/>
        <v>0</v>
      </c>
    </row>
    <row r="26" spans="1:16" ht="27.6">
      <c r="A26" s="117">
        <v>10</v>
      </c>
      <c r="B26" s="189" t="s">
        <v>144</v>
      </c>
      <c r="C26" s="213" t="s">
        <v>88</v>
      </c>
      <c r="D26" s="205" t="s">
        <v>85</v>
      </c>
      <c r="E26" s="207">
        <v>4</v>
      </c>
      <c r="F26" s="66"/>
      <c r="G26" s="67"/>
      <c r="H26" s="67"/>
      <c r="I26" s="67"/>
      <c r="J26" s="67"/>
      <c r="K26" s="68">
        <f t="shared" si="4"/>
        <v>0</v>
      </c>
      <c r="L26" s="68">
        <f t="shared" si="0"/>
        <v>0</v>
      </c>
      <c r="M26" s="68">
        <f t="shared" si="1"/>
        <v>0</v>
      </c>
      <c r="N26" s="68">
        <f t="shared" si="2"/>
        <v>0</v>
      </c>
      <c r="O26" s="68">
        <f t="shared" si="3"/>
        <v>0</v>
      </c>
      <c r="P26" s="68">
        <f t="shared" si="5"/>
        <v>0</v>
      </c>
    </row>
    <row r="27" spans="1:16" ht="27.6">
      <c r="A27" s="117">
        <v>11</v>
      </c>
      <c r="B27" s="189" t="s">
        <v>144</v>
      </c>
      <c r="C27" s="213" t="s">
        <v>89</v>
      </c>
      <c r="D27" s="205" t="s">
        <v>85</v>
      </c>
      <c r="E27" s="207">
        <v>1</v>
      </c>
      <c r="F27" s="66"/>
      <c r="G27" s="67"/>
      <c r="H27" s="67"/>
      <c r="I27" s="67"/>
      <c r="J27" s="67"/>
      <c r="K27" s="68">
        <f t="shared" si="4"/>
        <v>0</v>
      </c>
      <c r="L27" s="68">
        <f t="shared" si="0"/>
        <v>0</v>
      </c>
      <c r="M27" s="68">
        <f t="shared" si="1"/>
        <v>0</v>
      </c>
      <c r="N27" s="68">
        <f t="shared" si="2"/>
        <v>0</v>
      </c>
      <c r="O27" s="68">
        <f t="shared" si="3"/>
        <v>0</v>
      </c>
      <c r="P27" s="68">
        <f t="shared" si="5"/>
        <v>0</v>
      </c>
    </row>
    <row r="28" spans="1:16">
      <c r="A28" s="117">
        <v>12</v>
      </c>
      <c r="B28" s="189" t="s">
        <v>144</v>
      </c>
      <c r="C28" s="213" t="s">
        <v>90</v>
      </c>
      <c r="D28" s="205" t="s">
        <v>79</v>
      </c>
      <c r="E28" s="207">
        <v>5</v>
      </c>
      <c r="F28" s="66"/>
      <c r="G28" s="67"/>
      <c r="H28" s="67"/>
      <c r="I28" s="67"/>
      <c r="J28" s="67"/>
      <c r="K28" s="68">
        <f t="shared" si="4"/>
        <v>0</v>
      </c>
      <c r="L28" s="68">
        <f t="shared" si="0"/>
        <v>0</v>
      </c>
      <c r="M28" s="68">
        <f t="shared" si="1"/>
        <v>0</v>
      </c>
      <c r="N28" s="68">
        <f t="shared" si="2"/>
        <v>0</v>
      </c>
      <c r="O28" s="68">
        <f t="shared" si="3"/>
        <v>0</v>
      </c>
      <c r="P28" s="68">
        <f t="shared" si="5"/>
        <v>0</v>
      </c>
    </row>
    <row r="29" spans="1:16">
      <c r="A29" s="117">
        <v>13</v>
      </c>
      <c r="B29" s="189" t="s">
        <v>144</v>
      </c>
      <c r="C29" s="213" t="s">
        <v>91</v>
      </c>
      <c r="D29" s="205" t="s">
        <v>79</v>
      </c>
      <c r="E29" s="207">
        <v>5</v>
      </c>
      <c r="F29" s="66"/>
      <c r="G29" s="67"/>
      <c r="H29" s="67"/>
      <c r="I29" s="67"/>
      <c r="J29" s="67"/>
      <c r="K29" s="68">
        <f t="shared" si="4"/>
        <v>0</v>
      </c>
      <c r="L29" s="68">
        <f t="shared" si="0"/>
        <v>0</v>
      </c>
      <c r="M29" s="68">
        <f t="shared" si="1"/>
        <v>0</v>
      </c>
      <c r="N29" s="68">
        <f t="shared" si="2"/>
        <v>0</v>
      </c>
      <c r="O29" s="68">
        <f t="shared" si="3"/>
        <v>0</v>
      </c>
      <c r="P29" s="68">
        <f t="shared" si="5"/>
        <v>0</v>
      </c>
    </row>
    <row r="30" spans="1:16">
      <c r="A30" s="117">
        <v>14</v>
      </c>
      <c r="B30" s="189" t="s">
        <v>144</v>
      </c>
      <c r="C30" s="118" t="s">
        <v>92</v>
      </c>
      <c r="D30" s="205" t="s">
        <v>85</v>
      </c>
      <c r="E30" s="207">
        <v>1</v>
      </c>
      <c r="F30" s="66"/>
      <c r="G30" s="67"/>
      <c r="H30" s="67"/>
      <c r="I30" s="67"/>
      <c r="J30" s="67"/>
      <c r="K30" s="68">
        <f t="shared" si="4"/>
        <v>0</v>
      </c>
      <c r="L30" s="68">
        <f t="shared" si="0"/>
        <v>0</v>
      </c>
      <c r="M30" s="68">
        <f t="shared" si="1"/>
        <v>0</v>
      </c>
      <c r="N30" s="68">
        <f t="shared" si="2"/>
        <v>0</v>
      </c>
      <c r="O30" s="68">
        <f t="shared" si="3"/>
        <v>0</v>
      </c>
      <c r="P30" s="68">
        <f t="shared" si="5"/>
        <v>0</v>
      </c>
    </row>
    <row r="31" spans="1:16">
      <c r="A31" s="79"/>
      <c r="B31" s="77"/>
      <c r="C31" s="78"/>
      <c r="D31" s="90"/>
      <c r="E31" s="290"/>
      <c r="F31" s="66"/>
      <c r="G31" s="67">
        <v>0</v>
      </c>
      <c r="H31" s="67">
        <v>0</v>
      </c>
      <c r="I31" s="67">
        <v>0</v>
      </c>
      <c r="J31" s="67">
        <v>0</v>
      </c>
      <c r="K31" s="68">
        <f>SUM(H31:J31)</f>
        <v>0</v>
      </c>
      <c r="L31" s="68">
        <f t="shared" si="0"/>
        <v>0</v>
      </c>
      <c r="M31" s="68">
        <f t="shared" si="1"/>
        <v>0</v>
      </c>
      <c r="N31" s="68">
        <f t="shared" si="2"/>
        <v>0</v>
      </c>
      <c r="O31" s="68">
        <f t="shared" si="3"/>
        <v>0</v>
      </c>
      <c r="P31" s="68">
        <f>SUM(M31:O31)</f>
        <v>0</v>
      </c>
    </row>
    <row r="32" spans="1:16" ht="14.4" thickBot="1">
      <c r="A32" s="91"/>
      <c r="B32" s="82"/>
      <c r="C32" s="83" t="s">
        <v>75</v>
      </c>
      <c r="D32" s="84" t="s">
        <v>13</v>
      </c>
      <c r="E32" s="85"/>
      <c r="F32" s="86"/>
      <c r="G32" s="87"/>
      <c r="H32" s="87"/>
      <c r="I32" s="87"/>
      <c r="J32" s="87"/>
      <c r="K32" s="88"/>
      <c r="L32" s="89">
        <f>SUM(L17:L31)</f>
        <v>0</v>
      </c>
      <c r="M32" s="89">
        <f>SUM(M17:M31)</f>
        <v>0</v>
      </c>
      <c r="N32" s="89">
        <f>SUM(N17:N31)</f>
        <v>0</v>
      </c>
      <c r="O32" s="89">
        <f>SUM(O17:O31)</f>
        <v>0</v>
      </c>
      <c r="P32" s="89">
        <f>SUM(M32:O32)</f>
        <v>0</v>
      </c>
    </row>
    <row r="33" spans="1:16">
      <c r="A33" s="14"/>
      <c r="B33" s="5"/>
      <c r="C33" s="351" t="s">
        <v>429</v>
      </c>
      <c r="D33" s="352"/>
      <c r="E33" s="352"/>
      <c r="F33" s="352"/>
      <c r="G33" s="352"/>
      <c r="H33" s="352"/>
      <c r="I33" s="352"/>
      <c r="J33" s="352"/>
      <c r="K33" s="353"/>
      <c r="L33" s="25"/>
      <c r="M33" s="16"/>
      <c r="N33" s="2">
        <f>ROUND(N32*3%,2)</f>
        <v>0</v>
      </c>
      <c r="O33" s="15"/>
      <c r="P33" s="69">
        <f>SUM(M33:O33)</f>
        <v>0</v>
      </c>
    </row>
    <row r="34" spans="1:16">
      <c r="A34" s="26"/>
      <c r="B34" s="27"/>
      <c r="C34" s="354" t="s">
        <v>27</v>
      </c>
      <c r="D34" s="336"/>
      <c r="E34" s="336"/>
      <c r="F34" s="336"/>
      <c r="G34" s="336"/>
      <c r="H34" s="336"/>
      <c r="I34" s="336"/>
      <c r="J34" s="336"/>
      <c r="K34" s="355"/>
      <c r="L34" s="28">
        <f>L32</f>
        <v>0</v>
      </c>
      <c r="M34" s="33">
        <f>M32+M33</f>
        <v>0</v>
      </c>
      <c r="N34" s="33">
        <f>N32+N33</f>
        <v>0</v>
      </c>
      <c r="O34" s="33">
        <f>O32+O33</f>
        <v>0</v>
      </c>
      <c r="P34" s="33">
        <f>SUM(M34:O34)</f>
        <v>0</v>
      </c>
    </row>
    <row r="35" spans="1:16">
      <c r="A35" s="362"/>
      <c r="B35" s="363"/>
      <c r="C35" s="363"/>
      <c r="D35" s="363"/>
      <c r="E35" s="363"/>
      <c r="F35" s="363"/>
      <c r="G35" s="363"/>
      <c r="H35" s="363"/>
      <c r="I35" s="363"/>
      <c r="J35" s="363"/>
      <c r="K35" s="363"/>
      <c r="L35" s="363"/>
      <c r="M35" s="363"/>
      <c r="N35" s="363"/>
      <c r="O35" s="363"/>
      <c r="P35" s="364"/>
    </row>
    <row r="36" spans="1:16" s="32" customFormat="1">
      <c r="A36" s="342" t="s">
        <v>49</v>
      </c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29"/>
      <c r="O36" s="29"/>
      <c r="P36" s="198">
        <f>P34</f>
        <v>0</v>
      </c>
    </row>
    <row r="37" spans="1:16">
      <c r="A37" s="344"/>
      <c r="B37" s="345"/>
      <c r="C37" s="345"/>
      <c r="D37" s="345"/>
      <c r="E37" s="345"/>
      <c r="F37" s="345"/>
      <c r="G37" s="345"/>
      <c r="H37" s="345"/>
      <c r="I37" s="345"/>
      <c r="J37" s="345"/>
      <c r="K37" s="345"/>
      <c r="L37" s="345"/>
      <c r="M37" s="345"/>
      <c r="N37" s="345"/>
      <c r="O37" s="345"/>
      <c r="P37" s="346"/>
    </row>
    <row r="38" spans="1:16">
      <c r="A38" s="367" t="s">
        <v>42</v>
      </c>
      <c r="B38" s="341"/>
      <c r="C38" s="365"/>
      <c r="D38" s="365"/>
      <c r="E38" s="365"/>
      <c r="F38" s="341"/>
      <c r="G38" s="341"/>
      <c r="H38" s="341"/>
      <c r="I38" s="341" t="s">
        <v>44</v>
      </c>
      <c r="J38" s="341"/>
      <c r="K38" s="341"/>
      <c r="L38" s="365"/>
      <c r="M38" s="365"/>
      <c r="N38" s="365"/>
      <c r="O38" s="365"/>
      <c r="P38" s="366"/>
    </row>
    <row r="39" spans="1:16">
      <c r="A39" s="367"/>
      <c r="B39" s="341"/>
      <c r="C39" s="370" t="s">
        <v>43</v>
      </c>
      <c r="D39" s="370"/>
      <c r="E39" s="370"/>
      <c r="F39" s="341"/>
      <c r="G39" s="341"/>
      <c r="H39" s="341"/>
      <c r="I39" s="341"/>
      <c r="J39" s="341"/>
      <c r="K39" s="341"/>
      <c r="L39" s="370" t="s">
        <v>43</v>
      </c>
      <c r="M39" s="370"/>
      <c r="N39" s="370"/>
      <c r="O39" s="370"/>
      <c r="P39" s="371"/>
    </row>
    <row r="40" spans="1:16">
      <c r="A40" s="344"/>
      <c r="B40" s="345"/>
      <c r="C40" s="345"/>
      <c r="D40" s="345"/>
      <c r="E40" s="345"/>
      <c r="F40" s="345"/>
      <c r="G40" s="345"/>
      <c r="H40" s="345"/>
      <c r="I40" s="345"/>
      <c r="J40" s="345"/>
      <c r="K40" s="345"/>
      <c r="L40" s="345"/>
      <c r="M40" s="345"/>
      <c r="N40" s="345"/>
      <c r="O40" s="345"/>
      <c r="P40" s="346"/>
    </row>
    <row r="41" spans="1:16" s="4" customFormat="1">
      <c r="A41" s="199"/>
      <c r="B41" s="200"/>
      <c r="C41" s="201"/>
      <c r="D41" s="202"/>
      <c r="E41" s="203"/>
      <c r="F41" s="203"/>
      <c r="G41" s="203"/>
      <c r="H41" s="202"/>
      <c r="I41" s="203"/>
      <c r="J41" s="360" t="s">
        <v>158</v>
      </c>
      <c r="K41" s="360"/>
      <c r="L41" s="361"/>
      <c r="M41" s="361"/>
      <c r="N41" s="361"/>
      <c r="O41" s="361"/>
      <c r="P41" s="204"/>
    </row>
    <row r="42" spans="1:16">
      <c r="F42" s="13"/>
    </row>
    <row r="43" spans="1:16">
      <c r="F43" s="13"/>
    </row>
    <row r="44" spans="1:16">
      <c r="F44" s="13"/>
    </row>
    <row r="45" spans="1:16">
      <c r="F45" s="13"/>
    </row>
    <row r="46" spans="1:16">
      <c r="F46" s="13"/>
    </row>
    <row r="47" spans="1:16">
      <c r="F47" s="13"/>
    </row>
    <row r="48" spans="1:16">
      <c r="F48" s="13"/>
    </row>
    <row r="49" spans="6:6">
      <c r="F49" s="64"/>
    </row>
    <row r="50" spans="6:6">
      <c r="F50" s="64"/>
    </row>
    <row r="51" spans="6:6">
      <c r="F51" s="64"/>
    </row>
    <row r="52" spans="6:6">
      <c r="F52" s="13"/>
    </row>
    <row r="53" spans="6:6">
      <c r="F53" s="13"/>
    </row>
    <row r="54" spans="6:6">
      <c r="F54" s="13"/>
    </row>
    <row r="55" spans="6:6">
      <c r="F55" s="13"/>
    </row>
    <row r="56" spans="6:6">
      <c r="F56" s="13"/>
    </row>
    <row r="57" spans="6:6">
      <c r="F57" s="13"/>
    </row>
    <row r="58" spans="6:6">
      <c r="F58" s="13"/>
    </row>
    <row r="59" spans="6:6">
      <c r="F59" s="13"/>
    </row>
    <row r="60" spans="6:6">
      <c r="F60" s="13"/>
    </row>
    <row r="61" spans="6:6">
      <c r="F61" s="13"/>
    </row>
    <row r="62" spans="6:6">
      <c r="F62" s="13"/>
    </row>
    <row r="63" spans="6:6">
      <c r="F63" s="13"/>
    </row>
    <row r="64" spans="6:6">
      <c r="F64" s="13"/>
    </row>
    <row r="65" spans="6:6">
      <c r="F65" s="13"/>
    </row>
    <row r="66" spans="6:6">
      <c r="F66" s="13"/>
    </row>
    <row r="67" spans="6:6">
      <c r="F67" s="13"/>
    </row>
    <row r="68" spans="6:6">
      <c r="F68" s="13"/>
    </row>
    <row r="69" spans="6:6">
      <c r="F69" s="13"/>
    </row>
    <row r="70" spans="6:6">
      <c r="F70" s="13"/>
    </row>
    <row r="71" spans="6:6">
      <c r="F71" s="13"/>
    </row>
    <row r="72" spans="6:6">
      <c r="F72" s="13"/>
    </row>
    <row r="73" spans="6:6">
      <c r="F73" s="13"/>
    </row>
    <row r="74" spans="6:6">
      <c r="F74" s="13"/>
    </row>
    <row r="75" spans="6:6">
      <c r="F75" s="13"/>
    </row>
    <row r="76" spans="6:6">
      <c r="F76" s="13"/>
    </row>
    <row r="77" spans="6:6">
      <c r="F77" s="13"/>
    </row>
  </sheetData>
  <mergeCells count="37">
    <mergeCell ref="A8:B8"/>
    <mergeCell ref="C8:P8"/>
    <mergeCell ref="A1:P1"/>
    <mergeCell ref="A2:P2"/>
    <mergeCell ref="A3:P3"/>
    <mergeCell ref="A4:B4"/>
    <mergeCell ref="C4:P4"/>
    <mergeCell ref="A5:B5"/>
    <mergeCell ref="C5:P5"/>
    <mergeCell ref="A6:B6"/>
    <mergeCell ref="C6:P6"/>
    <mergeCell ref="A7:B7"/>
    <mergeCell ref="C7:P7"/>
    <mergeCell ref="D9:E9"/>
    <mergeCell ref="F9:H9"/>
    <mergeCell ref="I9:L9"/>
    <mergeCell ref="M9:N9"/>
    <mergeCell ref="J41:O41"/>
    <mergeCell ref="A37:P37"/>
    <mergeCell ref="A35:P35"/>
    <mergeCell ref="L38:P38"/>
    <mergeCell ref="A38:B38"/>
    <mergeCell ref="C38:E38"/>
    <mergeCell ref="A39:B39"/>
    <mergeCell ref="C39:E39"/>
    <mergeCell ref="F39:K39"/>
    <mergeCell ref="L39:P39"/>
    <mergeCell ref="F38:H38"/>
    <mergeCell ref="I38:K38"/>
    <mergeCell ref="A36:M36"/>
    <mergeCell ref="A40:P40"/>
    <mergeCell ref="O10:P10"/>
    <mergeCell ref="F11:K11"/>
    <mergeCell ref="C33:K33"/>
    <mergeCell ref="C34:K34"/>
    <mergeCell ref="A10:I10"/>
    <mergeCell ref="J10:K10"/>
  </mergeCells>
  <phoneticPr fontId="14" type="noConversion"/>
  <printOptions horizontalCentered="1" gridLines="1"/>
  <pageMargins left="0" right="0" top="1.1023622047244095" bottom="0.70866141732283472" header="0.51181102362204722" footer="0.51181102362204722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P70"/>
  <sheetViews>
    <sheetView showZeros="0" topLeftCell="A43" zoomScaleNormal="100" workbookViewId="0">
      <selection activeCell="R58" sqref="R58"/>
    </sheetView>
  </sheetViews>
  <sheetFormatPr defaultColWidth="9.109375" defaultRowHeight="13.2"/>
  <cols>
    <col min="1" max="1" width="7.33203125" style="63" customWidth="1"/>
    <col min="2" max="2" width="8.33203125" style="63" customWidth="1"/>
    <col min="3" max="3" width="43.6640625" style="197" bestFit="1" customWidth="1"/>
    <col min="4" max="4" width="6.88671875" style="63" bestFit="1" customWidth="1"/>
    <col min="5" max="5" width="12.33203125" style="63" customWidth="1"/>
    <col min="6" max="6" width="6.6640625" style="1" customWidth="1"/>
    <col min="7" max="7" width="7" style="1" customWidth="1"/>
    <col min="8" max="8" width="7.44140625" style="1" customWidth="1"/>
    <col min="9" max="9" width="7.5546875" style="1" customWidth="1"/>
    <col min="10" max="10" width="6.33203125" style="1" customWidth="1"/>
    <col min="11" max="11" width="7.33203125" style="1" customWidth="1"/>
    <col min="12" max="12" width="9.44140625" style="1" customWidth="1"/>
    <col min="13" max="13" width="10.109375" style="1" bestFit="1" customWidth="1"/>
    <col min="14" max="14" width="10.5546875" style="1" customWidth="1"/>
    <col min="15" max="15" width="9" style="1" bestFit="1" customWidth="1"/>
    <col min="16" max="16" width="10.44140625" style="1" customWidth="1"/>
    <col min="17" max="16384" width="9.109375" style="1"/>
  </cols>
  <sheetData>
    <row r="1" spans="1:16" ht="30.75" customHeight="1">
      <c r="A1" s="369" t="s">
        <v>123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</row>
    <row r="2" spans="1:16" ht="17.399999999999999">
      <c r="A2" s="338" t="s">
        <v>93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</row>
    <row r="3" spans="1:16" ht="14.25" customHeight="1">
      <c r="A3" s="339" t="s">
        <v>2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</row>
    <row r="4" spans="1:16" ht="14.25" customHeight="1">
      <c r="A4" s="330" t="s">
        <v>3</v>
      </c>
      <c r="B4" s="330"/>
      <c r="C4" s="368" t="str">
        <f>Kopizm.apr.!C6</f>
        <v>Daugmales skola</v>
      </c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</row>
    <row r="5" spans="1:16" ht="14.25" customHeight="1">
      <c r="A5" s="333"/>
      <c r="B5" s="333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</row>
    <row r="6" spans="1:16" ht="14.25" customHeight="1">
      <c r="A6" s="330" t="s">
        <v>4</v>
      </c>
      <c r="B6" s="330"/>
      <c r="C6" s="368" t="str">
        <f>Kopizm.apr.!C8</f>
        <v xml:space="preserve">Daugmales pamatskolas ēkas renovācija </v>
      </c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8"/>
    </row>
    <row r="7" spans="1:16" ht="14.25" customHeight="1">
      <c r="A7" s="330" t="s">
        <v>5</v>
      </c>
      <c r="B7" s="330"/>
      <c r="C7" s="336" t="str">
        <f>Kopizm.apr.!C9</f>
        <v>"Skola", Daugmales pagasts, Ķekavas novads.</v>
      </c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</row>
    <row r="8" spans="1:16" ht="14.25" customHeight="1">
      <c r="A8" s="330" t="s">
        <v>6</v>
      </c>
      <c r="B8" s="330"/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</row>
    <row r="9" spans="1:16" ht="14.25" customHeight="1">
      <c r="A9" s="128" t="s">
        <v>7</v>
      </c>
      <c r="B9" s="177" t="str">
        <f>Kopizm.apr.!E13&amp;"."</f>
        <v>.</v>
      </c>
      <c r="C9" s="128" t="s">
        <v>9</v>
      </c>
      <c r="D9" s="356" t="s">
        <v>157</v>
      </c>
      <c r="E9" s="356"/>
      <c r="F9" s="357" t="s">
        <v>10</v>
      </c>
      <c r="G9" s="357"/>
      <c r="H9" s="357"/>
      <c r="I9" s="339" t="s">
        <v>11</v>
      </c>
      <c r="J9" s="339"/>
      <c r="K9" s="339"/>
      <c r="L9" s="339"/>
      <c r="M9" s="358">
        <f>P58</f>
        <v>0</v>
      </c>
      <c r="N9" s="359"/>
      <c r="O9" s="3" t="s">
        <v>13</v>
      </c>
      <c r="P9" s="21"/>
    </row>
    <row r="10" spans="1:16" ht="14.25" customHeight="1" thickBot="1">
      <c r="A10" s="333"/>
      <c r="B10" s="333"/>
      <c r="C10" s="333"/>
      <c r="D10" s="333"/>
      <c r="E10" s="333"/>
      <c r="F10" s="333"/>
      <c r="G10" s="333"/>
      <c r="H10" s="333"/>
      <c r="I10" s="333"/>
      <c r="J10" s="333" t="s">
        <v>12</v>
      </c>
      <c r="K10" s="333"/>
      <c r="L10" s="20" t="str">
        <f>'1-1'!L10</f>
        <v>.</v>
      </c>
      <c r="M10" s="3" t="s">
        <v>8</v>
      </c>
      <c r="N10" s="23">
        <f>'1-1'!N10</f>
        <v>0</v>
      </c>
      <c r="O10" s="347">
        <f>'1-1'!O10:P10</f>
        <v>0</v>
      </c>
      <c r="P10" s="347"/>
    </row>
    <row r="11" spans="1:16" ht="15.75" customHeight="1" thickBot="1">
      <c r="A11" s="130" t="s">
        <v>15</v>
      </c>
      <c r="B11" s="130"/>
      <c r="C11" s="178"/>
      <c r="D11" s="130" t="s">
        <v>16</v>
      </c>
      <c r="E11" s="59" t="s">
        <v>17</v>
      </c>
      <c r="F11" s="348" t="s">
        <v>29</v>
      </c>
      <c r="G11" s="349"/>
      <c r="H11" s="349"/>
      <c r="I11" s="349"/>
      <c r="J11" s="349"/>
      <c r="K11" s="350"/>
      <c r="L11" s="9"/>
      <c r="M11" s="9"/>
      <c r="N11" s="9" t="s">
        <v>19</v>
      </c>
      <c r="O11" s="9" t="s">
        <v>18</v>
      </c>
      <c r="P11" s="8" t="s">
        <v>13</v>
      </c>
    </row>
    <row r="12" spans="1:16" ht="13.8">
      <c r="A12" s="131" t="s">
        <v>20</v>
      </c>
      <c r="B12" s="131" t="s">
        <v>41</v>
      </c>
      <c r="C12" s="179" t="s">
        <v>28</v>
      </c>
      <c r="D12" s="131" t="s">
        <v>21</v>
      </c>
      <c r="E12" s="60" t="s">
        <v>22</v>
      </c>
      <c r="F12" s="10" t="s">
        <v>30</v>
      </c>
      <c r="G12" s="24" t="s">
        <v>24</v>
      </c>
      <c r="H12" s="6" t="s">
        <v>32</v>
      </c>
      <c r="I12" s="6" t="s">
        <v>23</v>
      </c>
      <c r="J12" s="6" t="s">
        <v>33</v>
      </c>
      <c r="K12" s="6" t="s">
        <v>38</v>
      </c>
      <c r="L12" s="17" t="s">
        <v>34</v>
      </c>
      <c r="M12" s="6" t="s">
        <v>32</v>
      </c>
      <c r="N12" s="6" t="s">
        <v>23</v>
      </c>
      <c r="O12" s="6" t="s">
        <v>33</v>
      </c>
      <c r="P12" s="6" t="s">
        <v>38</v>
      </c>
    </row>
    <row r="13" spans="1:16" ht="13.8">
      <c r="A13" s="131"/>
      <c r="B13" s="131"/>
      <c r="C13" s="179"/>
      <c r="D13" s="131"/>
      <c r="E13" s="60"/>
      <c r="F13" s="10" t="s">
        <v>39</v>
      </c>
      <c r="G13" s="10" t="s">
        <v>31</v>
      </c>
      <c r="H13" s="10" t="s">
        <v>36</v>
      </c>
      <c r="I13" s="10" t="s">
        <v>35</v>
      </c>
      <c r="J13" s="10" t="s">
        <v>37</v>
      </c>
      <c r="K13" s="10" t="s">
        <v>13</v>
      </c>
      <c r="L13" s="19" t="s">
        <v>40</v>
      </c>
      <c r="M13" s="10" t="s">
        <v>36</v>
      </c>
      <c r="N13" s="10" t="s">
        <v>35</v>
      </c>
      <c r="O13" s="10" t="s">
        <v>37</v>
      </c>
      <c r="P13" s="10" t="s">
        <v>13</v>
      </c>
    </row>
    <row r="14" spans="1:16" ht="14.4" thickBot="1">
      <c r="A14" s="132" t="s">
        <v>25</v>
      </c>
      <c r="B14" s="132"/>
      <c r="C14" s="180"/>
      <c r="D14" s="132"/>
      <c r="E14" s="61"/>
      <c r="F14" s="11" t="s">
        <v>46</v>
      </c>
      <c r="G14" s="11" t="s">
        <v>47</v>
      </c>
      <c r="H14" s="11" t="s">
        <v>13</v>
      </c>
      <c r="I14" s="11" t="s">
        <v>13</v>
      </c>
      <c r="J14" s="11" t="s">
        <v>13</v>
      </c>
      <c r="K14" s="11"/>
      <c r="L14" s="18" t="s">
        <v>46</v>
      </c>
      <c r="M14" s="11" t="s">
        <v>13</v>
      </c>
      <c r="N14" s="11" t="s">
        <v>13</v>
      </c>
      <c r="O14" s="11" t="s">
        <v>13</v>
      </c>
      <c r="P14" s="11"/>
    </row>
    <row r="15" spans="1:16" ht="14.4" thickBot="1">
      <c r="A15" s="62">
        <v>1</v>
      </c>
      <c r="B15" s="62">
        <v>2</v>
      </c>
      <c r="C15" s="181">
        <v>3</v>
      </c>
      <c r="D15" s="62">
        <v>4</v>
      </c>
      <c r="E15" s="62">
        <v>5</v>
      </c>
      <c r="F15" s="11">
        <v>6</v>
      </c>
      <c r="G15" s="11">
        <v>7</v>
      </c>
      <c r="H15" s="11">
        <v>8</v>
      </c>
      <c r="I15" s="11">
        <v>9</v>
      </c>
      <c r="J15" s="11">
        <v>10</v>
      </c>
      <c r="K15" s="11">
        <v>11</v>
      </c>
      <c r="L15" s="12">
        <v>12</v>
      </c>
      <c r="M15" s="12">
        <v>13</v>
      </c>
      <c r="N15" s="12">
        <v>14</v>
      </c>
      <c r="O15" s="12">
        <v>15</v>
      </c>
      <c r="P15" s="12">
        <v>16</v>
      </c>
    </row>
    <row r="16" spans="1:16" ht="13.8">
      <c r="A16" s="134"/>
      <c r="B16" s="182"/>
      <c r="C16" s="183"/>
      <c r="D16" s="134"/>
      <c r="E16" s="73"/>
      <c r="F16" s="74"/>
      <c r="G16" s="75"/>
      <c r="H16" s="75"/>
      <c r="I16" s="75"/>
      <c r="J16" s="75"/>
      <c r="K16" s="76"/>
      <c r="L16" s="76"/>
      <c r="M16" s="76"/>
      <c r="N16" s="76"/>
      <c r="O16" s="76"/>
      <c r="P16" s="76"/>
    </row>
    <row r="17" spans="1:16" s="32" customFormat="1" ht="14.4">
      <c r="A17" s="187"/>
      <c r="B17" s="189"/>
      <c r="C17" s="185" t="s">
        <v>0</v>
      </c>
      <c r="D17" s="206"/>
      <c r="E17" s="208"/>
      <c r="F17" s="66"/>
      <c r="G17" s="67"/>
      <c r="H17" s="67"/>
      <c r="I17" s="67">
        <v>0</v>
      </c>
      <c r="J17" s="67"/>
      <c r="K17" s="68">
        <f t="shared" ref="K17:K23" si="0">SUM(H17:J17)</f>
        <v>0</v>
      </c>
      <c r="L17" s="68">
        <f t="shared" ref="L17:L53" si="1">ROUND(E17*F17,2)</f>
        <v>0</v>
      </c>
      <c r="M17" s="68">
        <f t="shared" ref="M17:M53" si="2">ROUND(E17*H17,2)</f>
        <v>0</v>
      </c>
      <c r="N17" s="68">
        <f t="shared" ref="N17:N53" si="3">ROUND(E17*I17,2)</f>
        <v>0</v>
      </c>
      <c r="O17" s="68">
        <f t="shared" ref="O17:O53" si="4">ROUND(E17*J17,2)</f>
        <v>0</v>
      </c>
      <c r="P17" s="68">
        <f t="shared" ref="P17:P23" si="5">SUM(M17:O17)</f>
        <v>0</v>
      </c>
    </row>
    <row r="18" spans="1:16" s="32" customFormat="1" ht="13.8">
      <c r="A18" s="187">
        <v>1</v>
      </c>
      <c r="B18" s="189" t="s">
        <v>144</v>
      </c>
      <c r="C18" s="140" t="s">
        <v>143</v>
      </c>
      <c r="D18" s="206" t="s">
        <v>82</v>
      </c>
      <c r="E18" s="208">
        <v>130</v>
      </c>
      <c r="F18" s="66"/>
      <c r="G18" s="67"/>
      <c r="H18" s="67"/>
      <c r="I18" s="67"/>
      <c r="J18" s="67"/>
      <c r="K18" s="68">
        <f t="shared" si="0"/>
        <v>0</v>
      </c>
      <c r="L18" s="68">
        <f t="shared" si="1"/>
        <v>0</v>
      </c>
      <c r="M18" s="68">
        <f t="shared" si="2"/>
        <v>0</v>
      </c>
      <c r="N18" s="68">
        <f t="shared" si="3"/>
        <v>0</v>
      </c>
      <c r="O18" s="68">
        <f t="shared" si="4"/>
        <v>0</v>
      </c>
      <c r="P18" s="68">
        <f t="shared" si="5"/>
        <v>0</v>
      </c>
    </row>
    <row r="19" spans="1:16" s="32" customFormat="1" ht="13.8">
      <c r="A19" s="187">
        <v>2</v>
      </c>
      <c r="B19" s="189" t="s">
        <v>144</v>
      </c>
      <c r="C19" s="140" t="s">
        <v>404</v>
      </c>
      <c r="D19" s="206" t="s">
        <v>14</v>
      </c>
      <c r="E19" s="208">
        <v>100</v>
      </c>
      <c r="F19" s="66"/>
      <c r="G19" s="67"/>
      <c r="H19" s="67"/>
      <c r="I19" s="67"/>
      <c r="J19" s="67"/>
      <c r="K19" s="68">
        <f>SUM(H19:J19)</f>
        <v>0</v>
      </c>
      <c r="L19" s="68">
        <f>ROUND(E19*F19,2)</f>
        <v>0</v>
      </c>
      <c r="M19" s="68">
        <f>ROUND(E19*H19,2)</f>
        <v>0</v>
      </c>
      <c r="N19" s="68">
        <f>ROUND(E19*I19,2)</f>
        <v>0</v>
      </c>
      <c r="O19" s="68">
        <f>ROUND(E19*J19,2)</f>
        <v>0</v>
      </c>
      <c r="P19" s="68">
        <f>SUM(M19:O19)</f>
        <v>0</v>
      </c>
    </row>
    <row r="20" spans="1:16" s="32" customFormat="1" ht="13.8">
      <c r="A20" s="187">
        <v>2</v>
      </c>
      <c r="B20" s="189" t="s">
        <v>144</v>
      </c>
      <c r="C20" s="140" t="s">
        <v>405</v>
      </c>
      <c r="D20" s="206" t="s">
        <v>14</v>
      </c>
      <c r="E20" s="208">
        <v>195</v>
      </c>
      <c r="F20" s="66"/>
      <c r="G20" s="67"/>
      <c r="H20" s="67"/>
      <c r="I20" s="67"/>
      <c r="J20" s="67"/>
      <c r="K20" s="68">
        <f t="shared" si="0"/>
        <v>0</v>
      </c>
      <c r="L20" s="68">
        <f t="shared" si="1"/>
        <v>0</v>
      </c>
      <c r="M20" s="68">
        <f t="shared" si="2"/>
        <v>0</v>
      </c>
      <c r="N20" s="68">
        <f t="shared" si="3"/>
        <v>0</v>
      </c>
      <c r="O20" s="68">
        <f t="shared" si="4"/>
        <v>0</v>
      </c>
      <c r="P20" s="68">
        <f t="shared" si="5"/>
        <v>0</v>
      </c>
    </row>
    <row r="21" spans="1:16" s="32" customFormat="1" ht="16.8">
      <c r="A21" s="187">
        <v>3</v>
      </c>
      <c r="B21" s="189" t="s">
        <v>144</v>
      </c>
      <c r="C21" s="188" t="s">
        <v>96</v>
      </c>
      <c r="D21" s="206" t="s">
        <v>125</v>
      </c>
      <c r="E21" s="207">
        <v>20</v>
      </c>
      <c r="F21" s="66"/>
      <c r="G21" s="67"/>
      <c r="H21" s="67"/>
      <c r="I21" s="67"/>
      <c r="J21" s="67"/>
      <c r="K21" s="68">
        <f t="shared" si="0"/>
        <v>0</v>
      </c>
      <c r="L21" s="68">
        <f t="shared" si="1"/>
        <v>0</v>
      </c>
      <c r="M21" s="68">
        <f t="shared" si="2"/>
        <v>0</v>
      </c>
      <c r="N21" s="68">
        <f t="shared" si="3"/>
        <v>0</v>
      </c>
      <c r="O21" s="68">
        <f t="shared" si="4"/>
        <v>0</v>
      </c>
      <c r="P21" s="68">
        <f t="shared" si="5"/>
        <v>0</v>
      </c>
    </row>
    <row r="22" spans="1:16" s="32" customFormat="1" ht="16.8">
      <c r="A22" s="187">
        <v>4</v>
      </c>
      <c r="B22" s="189" t="s">
        <v>144</v>
      </c>
      <c r="C22" s="188" t="s">
        <v>95</v>
      </c>
      <c r="D22" s="206" t="s">
        <v>125</v>
      </c>
      <c r="E22" s="207">
        <v>20</v>
      </c>
      <c r="F22" s="66"/>
      <c r="G22" s="67"/>
      <c r="H22" s="67"/>
      <c r="I22" s="67"/>
      <c r="J22" s="67"/>
      <c r="K22" s="68">
        <f t="shared" si="0"/>
        <v>0</v>
      </c>
      <c r="L22" s="68">
        <f t="shared" si="1"/>
        <v>0</v>
      </c>
      <c r="M22" s="68">
        <f t="shared" si="2"/>
        <v>0</v>
      </c>
      <c r="N22" s="68">
        <f t="shared" si="3"/>
        <v>0</v>
      </c>
      <c r="O22" s="68">
        <f t="shared" si="4"/>
        <v>0</v>
      </c>
      <c r="P22" s="68">
        <f t="shared" si="5"/>
        <v>0</v>
      </c>
    </row>
    <row r="23" spans="1:16" s="32" customFormat="1" ht="13.8">
      <c r="A23" s="187"/>
      <c r="B23" s="189"/>
      <c r="C23" s="140"/>
      <c r="D23" s="206"/>
      <c r="E23" s="208"/>
      <c r="F23" s="66"/>
      <c r="G23" s="67"/>
      <c r="H23" s="67"/>
      <c r="I23" s="67"/>
      <c r="J23" s="67"/>
      <c r="K23" s="68">
        <f t="shared" si="0"/>
        <v>0</v>
      </c>
      <c r="L23" s="68">
        <f t="shared" si="1"/>
        <v>0</v>
      </c>
      <c r="M23" s="68">
        <f t="shared" si="2"/>
        <v>0</v>
      </c>
      <c r="N23" s="68">
        <f t="shared" si="3"/>
        <v>0</v>
      </c>
      <c r="O23" s="68">
        <f t="shared" si="4"/>
        <v>0</v>
      </c>
      <c r="P23" s="68">
        <f t="shared" si="5"/>
        <v>0</v>
      </c>
    </row>
    <row r="24" spans="1:16" ht="14.4">
      <c r="A24" s="184"/>
      <c r="B24" s="189"/>
      <c r="C24" s="185" t="s">
        <v>94</v>
      </c>
      <c r="D24" s="186"/>
      <c r="E24" s="186"/>
      <c r="F24" s="66"/>
      <c r="G24" s="67"/>
      <c r="H24" s="67"/>
      <c r="I24" s="67"/>
      <c r="J24" s="67"/>
      <c r="K24" s="68">
        <f>SUM(H24:J24)</f>
        <v>0</v>
      </c>
      <c r="L24" s="68">
        <f t="shared" si="1"/>
        <v>0</v>
      </c>
      <c r="M24" s="68">
        <f t="shared" si="2"/>
        <v>0</v>
      </c>
      <c r="N24" s="68">
        <f t="shared" si="3"/>
        <v>0</v>
      </c>
      <c r="O24" s="68">
        <f t="shared" si="4"/>
        <v>0</v>
      </c>
      <c r="P24" s="68">
        <f>SUM(M24:O24)</f>
        <v>0</v>
      </c>
    </row>
    <row r="25" spans="1:16" ht="27.6">
      <c r="A25" s="187">
        <v>5</v>
      </c>
      <c r="B25" s="189" t="s">
        <v>144</v>
      </c>
      <c r="C25" s="188" t="s">
        <v>142</v>
      </c>
      <c r="D25" s="206" t="s">
        <v>1</v>
      </c>
      <c r="E25" s="207">
        <v>1890</v>
      </c>
      <c r="F25" s="66"/>
      <c r="G25" s="67"/>
      <c r="H25" s="67"/>
      <c r="I25" s="67"/>
      <c r="J25" s="67"/>
      <c r="K25" s="68">
        <f>SUM(H25:J25)</f>
        <v>0</v>
      </c>
      <c r="L25" s="68">
        <f t="shared" si="1"/>
        <v>0</v>
      </c>
      <c r="M25" s="68">
        <f t="shared" si="2"/>
        <v>0</v>
      </c>
      <c r="N25" s="68">
        <f t="shared" si="3"/>
        <v>0</v>
      </c>
      <c r="O25" s="68">
        <f t="shared" si="4"/>
        <v>0</v>
      </c>
      <c r="P25" s="68">
        <f>SUM(M25:O25)</f>
        <v>0</v>
      </c>
    </row>
    <row r="26" spans="1:16" s="32" customFormat="1" ht="16.8">
      <c r="A26" s="187">
        <v>6</v>
      </c>
      <c r="B26" s="189" t="s">
        <v>144</v>
      </c>
      <c r="C26" s="188" t="s">
        <v>97</v>
      </c>
      <c r="D26" s="206" t="s">
        <v>1</v>
      </c>
      <c r="E26" s="207">
        <v>260</v>
      </c>
      <c r="F26" s="66"/>
      <c r="G26" s="67"/>
      <c r="H26" s="67"/>
      <c r="I26" s="67"/>
      <c r="J26" s="67"/>
      <c r="K26" s="68">
        <f t="shared" ref="K26:K44" si="6">SUM(H26:J26)</f>
        <v>0</v>
      </c>
      <c r="L26" s="68">
        <f t="shared" si="1"/>
        <v>0</v>
      </c>
      <c r="M26" s="68">
        <f t="shared" si="2"/>
        <v>0</v>
      </c>
      <c r="N26" s="68">
        <f t="shared" si="3"/>
        <v>0</v>
      </c>
      <c r="O26" s="68">
        <f t="shared" si="4"/>
        <v>0</v>
      </c>
      <c r="P26" s="68">
        <f t="shared" ref="P26:P44" si="7">SUM(M26:O26)</f>
        <v>0</v>
      </c>
    </row>
    <row r="27" spans="1:16" s="32" customFormat="1" ht="27.6">
      <c r="A27" s="187">
        <v>7</v>
      </c>
      <c r="B27" s="189" t="s">
        <v>144</v>
      </c>
      <c r="C27" s="140" t="s">
        <v>138</v>
      </c>
      <c r="D27" s="206" t="s">
        <v>1</v>
      </c>
      <c r="E27" s="208">
        <v>1890</v>
      </c>
      <c r="F27" s="66"/>
      <c r="G27" s="67"/>
      <c r="H27" s="67"/>
      <c r="I27" s="67"/>
      <c r="J27" s="67"/>
      <c r="K27" s="68">
        <f t="shared" si="6"/>
        <v>0</v>
      </c>
      <c r="L27" s="68">
        <f t="shared" si="1"/>
        <v>0</v>
      </c>
      <c r="M27" s="68">
        <f t="shared" si="2"/>
        <v>0</v>
      </c>
      <c r="N27" s="68">
        <f t="shared" si="3"/>
        <v>0</v>
      </c>
      <c r="O27" s="68">
        <f t="shared" si="4"/>
        <v>0</v>
      </c>
      <c r="P27" s="68">
        <f t="shared" si="7"/>
        <v>0</v>
      </c>
    </row>
    <row r="28" spans="1:16" ht="13.8">
      <c r="A28" s="187">
        <v>8</v>
      </c>
      <c r="B28" s="189" t="s">
        <v>144</v>
      </c>
      <c r="C28" s="140" t="s">
        <v>146</v>
      </c>
      <c r="D28" s="206" t="s">
        <v>82</v>
      </c>
      <c r="E28" s="208">
        <v>200</v>
      </c>
      <c r="F28" s="66"/>
      <c r="G28" s="67"/>
      <c r="H28" s="67"/>
      <c r="I28" s="67"/>
      <c r="J28" s="67"/>
      <c r="K28" s="68">
        <f t="shared" si="6"/>
        <v>0</v>
      </c>
      <c r="L28" s="68">
        <f t="shared" si="1"/>
        <v>0</v>
      </c>
      <c r="M28" s="68">
        <f t="shared" si="2"/>
        <v>0</v>
      </c>
      <c r="N28" s="68">
        <f t="shared" si="3"/>
        <v>0</v>
      </c>
      <c r="O28" s="68">
        <f t="shared" si="4"/>
        <v>0</v>
      </c>
      <c r="P28" s="68">
        <f t="shared" si="7"/>
        <v>0</v>
      </c>
    </row>
    <row r="29" spans="1:16" s="32" customFormat="1" ht="13.8">
      <c r="A29" s="187">
        <v>9</v>
      </c>
      <c r="B29" s="189" t="s">
        <v>144</v>
      </c>
      <c r="C29" s="139" t="s">
        <v>403</v>
      </c>
      <c r="D29" s="206" t="s">
        <v>82</v>
      </c>
      <c r="E29" s="208">
        <v>210</v>
      </c>
      <c r="F29" s="66"/>
      <c r="G29" s="67"/>
      <c r="H29" s="67"/>
      <c r="I29" s="67"/>
      <c r="J29" s="67"/>
      <c r="K29" s="68">
        <f t="shared" si="6"/>
        <v>0</v>
      </c>
      <c r="L29" s="68">
        <f t="shared" si="1"/>
        <v>0</v>
      </c>
      <c r="M29" s="68">
        <f t="shared" si="2"/>
        <v>0</v>
      </c>
      <c r="N29" s="68">
        <f t="shared" si="3"/>
        <v>0</v>
      </c>
      <c r="O29" s="68">
        <f t="shared" si="4"/>
        <v>0</v>
      </c>
      <c r="P29" s="68">
        <f t="shared" si="7"/>
        <v>0</v>
      </c>
    </row>
    <row r="30" spans="1:16" s="32" customFormat="1" ht="13.8">
      <c r="A30" s="187">
        <v>11</v>
      </c>
      <c r="B30" s="189" t="s">
        <v>144</v>
      </c>
      <c r="C30" s="139" t="s">
        <v>145</v>
      </c>
      <c r="D30" s="206" t="s">
        <v>85</v>
      </c>
      <c r="E30" s="214">
        <v>495</v>
      </c>
      <c r="F30" s="66"/>
      <c r="G30" s="67"/>
      <c r="H30" s="67"/>
      <c r="I30" s="67"/>
      <c r="J30" s="67"/>
      <c r="K30" s="68">
        <f t="shared" si="6"/>
        <v>0</v>
      </c>
      <c r="L30" s="68">
        <f t="shared" si="1"/>
        <v>0</v>
      </c>
      <c r="M30" s="68">
        <f t="shared" si="2"/>
        <v>0</v>
      </c>
      <c r="N30" s="68">
        <f t="shared" si="3"/>
        <v>0</v>
      </c>
      <c r="O30" s="68">
        <f t="shared" si="4"/>
        <v>0</v>
      </c>
      <c r="P30" s="68">
        <f t="shared" si="7"/>
        <v>0</v>
      </c>
    </row>
    <row r="31" spans="1:16" ht="41.4">
      <c r="A31" s="187">
        <v>23</v>
      </c>
      <c r="B31" s="189" t="s">
        <v>144</v>
      </c>
      <c r="C31" s="140" t="s">
        <v>147</v>
      </c>
      <c r="D31" s="206" t="s">
        <v>1</v>
      </c>
      <c r="E31" s="208">
        <v>1330</v>
      </c>
      <c r="F31" s="66"/>
      <c r="G31" s="67"/>
      <c r="H31" s="67"/>
      <c r="I31" s="67"/>
      <c r="J31" s="67"/>
      <c r="K31" s="68">
        <f t="shared" si="6"/>
        <v>0</v>
      </c>
      <c r="L31" s="68">
        <f t="shared" si="1"/>
        <v>0</v>
      </c>
      <c r="M31" s="68">
        <f t="shared" si="2"/>
        <v>0</v>
      </c>
      <c r="N31" s="68">
        <f t="shared" si="3"/>
        <v>0</v>
      </c>
      <c r="O31" s="68">
        <f t="shared" si="4"/>
        <v>0</v>
      </c>
      <c r="P31" s="68">
        <f t="shared" si="7"/>
        <v>0</v>
      </c>
    </row>
    <row r="32" spans="1:16" ht="16.8">
      <c r="A32" s="187">
        <v>24</v>
      </c>
      <c r="B32" s="189" t="s">
        <v>144</v>
      </c>
      <c r="C32" s="141" t="s">
        <v>148</v>
      </c>
      <c r="D32" s="206" t="s">
        <v>1</v>
      </c>
      <c r="E32" s="207">
        <v>1396</v>
      </c>
      <c r="F32" s="66"/>
      <c r="G32" s="67"/>
      <c r="H32" s="67"/>
      <c r="I32" s="67"/>
      <c r="J32" s="67"/>
      <c r="K32" s="68">
        <f t="shared" si="6"/>
        <v>0</v>
      </c>
      <c r="L32" s="68">
        <f t="shared" si="1"/>
        <v>0</v>
      </c>
      <c r="M32" s="68">
        <f t="shared" si="2"/>
        <v>0</v>
      </c>
      <c r="N32" s="68">
        <f t="shared" si="3"/>
        <v>0</v>
      </c>
      <c r="O32" s="68">
        <f t="shared" si="4"/>
        <v>0</v>
      </c>
      <c r="P32" s="68">
        <f t="shared" si="7"/>
        <v>0</v>
      </c>
    </row>
    <row r="33" spans="1:16" ht="13.8">
      <c r="A33" s="187">
        <v>25</v>
      </c>
      <c r="B33" s="189" t="s">
        <v>144</v>
      </c>
      <c r="C33" s="139" t="s">
        <v>98</v>
      </c>
      <c r="D33" s="209" t="s">
        <v>77</v>
      </c>
      <c r="E33" s="208">
        <v>6650</v>
      </c>
      <c r="F33" s="66"/>
      <c r="G33" s="67"/>
      <c r="H33" s="67"/>
      <c r="I33" s="67"/>
      <c r="J33" s="67"/>
      <c r="K33" s="68">
        <f t="shared" si="6"/>
        <v>0</v>
      </c>
      <c r="L33" s="68">
        <f t="shared" si="1"/>
        <v>0</v>
      </c>
      <c r="M33" s="68">
        <f t="shared" si="2"/>
        <v>0</v>
      </c>
      <c r="N33" s="68">
        <f t="shared" si="3"/>
        <v>0</v>
      </c>
      <c r="O33" s="68">
        <f t="shared" si="4"/>
        <v>0</v>
      </c>
      <c r="P33" s="68">
        <f t="shared" si="7"/>
        <v>0</v>
      </c>
    </row>
    <row r="34" spans="1:16" ht="13.8">
      <c r="A34" s="187">
        <v>26</v>
      </c>
      <c r="B34" s="189" t="s">
        <v>144</v>
      </c>
      <c r="C34" s="139" t="s">
        <v>159</v>
      </c>
      <c r="D34" s="206" t="s">
        <v>85</v>
      </c>
      <c r="E34" s="208">
        <v>6650</v>
      </c>
      <c r="F34" s="66"/>
      <c r="G34" s="67"/>
      <c r="H34" s="67"/>
      <c r="I34" s="67"/>
      <c r="J34" s="67"/>
      <c r="K34" s="68">
        <f t="shared" si="6"/>
        <v>0</v>
      </c>
      <c r="L34" s="68">
        <f t="shared" si="1"/>
        <v>0</v>
      </c>
      <c r="M34" s="68">
        <f t="shared" si="2"/>
        <v>0</v>
      </c>
      <c r="N34" s="68">
        <f t="shared" si="3"/>
        <v>0</v>
      </c>
      <c r="O34" s="68">
        <f t="shared" si="4"/>
        <v>0</v>
      </c>
      <c r="P34" s="68">
        <f t="shared" si="7"/>
        <v>0</v>
      </c>
    </row>
    <row r="35" spans="1:16" s="152" customFormat="1" ht="41.4">
      <c r="A35" s="296">
        <v>27</v>
      </c>
      <c r="B35" s="189" t="s">
        <v>144</v>
      </c>
      <c r="C35" s="297" t="s">
        <v>423</v>
      </c>
      <c r="D35" s="206" t="s">
        <v>1</v>
      </c>
      <c r="E35" s="208">
        <v>22.5</v>
      </c>
      <c r="F35" s="298"/>
      <c r="G35" s="67"/>
      <c r="H35" s="67"/>
      <c r="I35" s="67"/>
      <c r="J35" s="67"/>
      <c r="K35" s="299">
        <f t="shared" si="6"/>
        <v>0</v>
      </c>
      <c r="L35" s="299">
        <f t="shared" si="1"/>
        <v>0</v>
      </c>
      <c r="M35" s="299">
        <f t="shared" si="2"/>
        <v>0</v>
      </c>
      <c r="N35" s="299">
        <f t="shared" si="3"/>
        <v>0</v>
      </c>
      <c r="O35" s="299">
        <f t="shared" si="4"/>
        <v>0</v>
      </c>
      <c r="P35" s="299">
        <f t="shared" si="7"/>
        <v>0</v>
      </c>
    </row>
    <row r="36" spans="1:16" s="152" customFormat="1" ht="27.6">
      <c r="A36" s="296">
        <v>28</v>
      </c>
      <c r="B36" s="189" t="s">
        <v>144</v>
      </c>
      <c r="C36" s="297" t="s">
        <v>424</v>
      </c>
      <c r="D36" s="206" t="s">
        <v>85</v>
      </c>
      <c r="E36" s="300">
        <v>6</v>
      </c>
      <c r="F36" s="298"/>
      <c r="G36" s="67"/>
      <c r="H36" s="67"/>
      <c r="I36" s="67"/>
      <c r="J36" s="67"/>
      <c r="K36" s="299">
        <f t="shared" si="6"/>
        <v>0</v>
      </c>
      <c r="L36" s="299">
        <f t="shared" si="1"/>
        <v>0</v>
      </c>
      <c r="M36" s="299">
        <f t="shared" si="2"/>
        <v>0</v>
      </c>
      <c r="N36" s="299">
        <f t="shared" si="3"/>
        <v>0</v>
      </c>
      <c r="O36" s="299">
        <f t="shared" si="4"/>
        <v>0</v>
      </c>
      <c r="P36" s="299">
        <f t="shared" si="7"/>
        <v>0</v>
      </c>
    </row>
    <row r="37" spans="1:16" ht="27.6">
      <c r="A37" s="187">
        <v>29</v>
      </c>
      <c r="B37" s="189" t="s">
        <v>144</v>
      </c>
      <c r="C37" s="140" t="s">
        <v>160</v>
      </c>
      <c r="D37" s="206" t="s">
        <v>1</v>
      </c>
      <c r="E37" s="208">
        <v>560</v>
      </c>
      <c r="F37" s="66"/>
      <c r="G37" s="67"/>
      <c r="H37" s="67"/>
      <c r="I37" s="67"/>
      <c r="J37" s="67"/>
      <c r="K37" s="68">
        <f t="shared" si="6"/>
        <v>0</v>
      </c>
      <c r="L37" s="68">
        <f t="shared" si="1"/>
        <v>0</v>
      </c>
      <c r="M37" s="68">
        <f t="shared" si="2"/>
        <v>0</v>
      </c>
      <c r="N37" s="68">
        <f t="shared" si="3"/>
        <v>0</v>
      </c>
      <c r="O37" s="68">
        <f t="shared" si="4"/>
        <v>0</v>
      </c>
      <c r="P37" s="68">
        <f t="shared" si="7"/>
        <v>0</v>
      </c>
    </row>
    <row r="38" spans="1:16" ht="16.8">
      <c r="A38" s="187">
        <v>30</v>
      </c>
      <c r="B38" s="189" t="s">
        <v>144</v>
      </c>
      <c r="C38" s="141" t="s">
        <v>161</v>
      </c>
      <c r="D38" s="206" t="s">
        <v>1</v>
      </c>
      <c r="E38" s="207">
        <v>588</v>
      </c>
      <c r="F38" s="66"/>
      <c r="G38" s="67"/>
      <c r="H38" s="67"/>
      <c r="I38" s="67"/>
      <c r="J38" s="67"/>
      <c r="K38" s="68">
        <f t="shared" si="6"/>
        <v>0</v>
      </c>
      <c r="L38" s="68">
        <f t="shared" si="1"/>
        <v>0</v>
      </c>
      <c r="M38" s="68">
        <f t="shared" si="2"/>
        <v>0</v>
      </c>
      <c r="N38" s="68">
        <f t="shared" si="3"/>
        <v>0</v>
      </c>
      <c r="O38" s="68">
        <f t="shared" si="4"/>
        <v>0</v>
      </c>
      <c r="P38" s="68">
        <f t="shared" si="7"/>
        <v>0</v>
      </c>
    </row>
    <row r="39" spans="1:16" ht="13.8">
      <c r="A39" s="187">
        <v>31</v>
      </c>
      <c r="B39" s="189" t="s">
        <v>144</v>
      </c>
      <c r="C39" s="139" t="s">
        <v>98</v>
      </c>
      <c r="D39" s="209" t="s">
        <v>77</v>
      </c>
      <c r="E39" s="208">
        <v>2800</v>
      </c>
      <c r="F39" s="66"/>
      <c r="G39" s="67"/>
      <c r="H39" s="67"/>
      <c r="I39" s="67"/>
      <c r="J39" s="67"/>
      <c r="K39" s="68">
        <f t="shared" si="6"/>
        <v>0</v>
      </c>
      <c r="L39" s="68">
        <f t="shared" si="1"/>
        <v>0</v>
      </c>
      <c r="M39" s="68">
        <f t="shared" si="2"/>
        <v>0</v>
      </c>
      <c r="N39" s="68">
        <f t="shared" si="3"/>
        <v>0</v>
      </c>
      <c r="O39" s="68">
        <f t="shared" si="4"/>
        <v>0</v>
      </c>
      <c r="P39" s="68">
        <f t="shared" si="7"/>
        <v>0</v>
      </c>
    </row>
    <row r="40" spans="1:16" ht="41.4">
      <c r="A40" s="187">
        <v>32</v>
      </c>
      <c r="B40" s="189" t="s">
        <v>144</v>
      </c>
      <c r="C40" s="140" t="s">
        <v>431</v>
      </c>
      <c r="D40" s="206" t="s">
        <v>82</v>
      </c>
      <c r="E40" s="208">
        <v>1200</v>
      </c>
      <c r="F40" s="66"/>
      <c r="G40" s="67"/>
      <c r="H40" s="67"/>
      <c r="I40" s="67"/>
      <c r="J40" s="67"/>
      <c r="K40" s="68">
        <f t="shared" si="6"/>
        <v>0</v>
      </c>
      <c r="L40" s="68">
        <f t="shared" si="1"/>
        <v>0</v>
      </c>
      <c r="M40" s="68">
        <f t="shared" si="2"/>
        <v>0</v>
      </c>
      <c r="N40" s="68">
        <f t="shared" si="3"/>
        <v>0</v>
      </c>
      <c r="O40" s="68">
        <f t="shared" si="4"/>
        <v>0</v>
      </c>
      <c r="P40" s="68">
        <f t="shared" si="7"/>
        <v>0</v>
      </c>
    </row>
    <row r="41" spans="1:16" ht="16.8">
      <c r="A41" s="187">
        <v>33</v>
      </c>
      <c r="B41" s="189" t="s">
        <v>144</v>
      </c>
      <c r="C41" s="188" t="s">
        <v>100</v>
      </c>
      <c r="D41" s="206" t="s">
        <v>1</v>
      </c>
      <c r="E41" s="207">
        <v>1890</v>
      </c>
      <c r="F41" s="66"/>
      <c r="G41" s="67"/>
      <c r="H41" s="67"/>
      <c r="I41" s="67"/>
      <c r="J41" s="67"/>
      <c r="K41" s="68">
        <f t="shared" si="6"/>
        <v>0</v>
      </c>
      <c r="L41" s="68">
        <f t="shared" si="1"/>
        <v>0</v>
      </c>
      <c r="M41" s="68">
        <f t="shared" si="2"/>
        <v>0</v>
      </c>
      <c r="N41" s="68">
        <f t="shared" si="3"/>
        <v>0</v>
      </c>
      <c r="O41" s="68">
        <f t="shared" si="4"/>
        <v>0</v>
      </c>
      <c r="P41" s="68">
        <f t="shared" si="7"/>
        <v>0</v>
      </c>
    </row>
    <row r="42" spans="1:16" s="32" customFormat="1" ht="16.8">
      <c r="A42" s="187">
        <v>34</v>
      </c>
      <c r="B42" s="189" t="s">
        <v>144</v>
      </c>
      <c r="C42" s="139" t="s">
        <v>101</v>
      </c>
      <c r="D42" s="206" t="s">
        <v>1</v>
      </c>
      <c r="E42" s="208">
        <v>252</v>
      </c>
      <c r="F42" s="66"/>
      <c r="G42" s="67"/>
      <c r="H42" s="67"/>
      <c r="I42" s="67"/>
      <c r="J42" s="67"/>
      <c r="K42" s="68">
        <f t="shared" si="6"/>
        <v>0</v>
      </c>
      <c r="L42" s="68">
        <f t="shared" si="1"/>
        <v>0</v>
      </c>
      <c r="M42" s="68">
        <f t="shared" si="2"/>
        <v>0</v>
      </c>
      <c r="N42" s="68">
        <f t="shared" si="3"/>
        <v>0</v>
      </c>
      <c r="O42" s="68">
        <f t="shared" si="4"/>
        <v>0</v>
      </c>
      <c r="P42" s="68">
        <f t="shared" si="7"/>
        <v>0</v>
      </c>
    </row>
    <row r="43" spans="1:16" s="32" customFormat="1" ht="13.8">
      <c r="A43" s="187">
        <v>35</v>
      </c>
      <c r="B43" s="189" t="s">
        <v>144</v>
      </c>
      <c r="C43" s="139" t="s">
        <v>102</v>
      </c>
      <c r="D43" s="209" t="s">
        <v>77</v>
      </c>
      <c r="E43" s="208">
        <v>885</v>
      </c>
      <c r="F43" s="66"/>
      <c r="G43" s="67"/>
      <c r="H43" s="67"/>
      <c r="I43" s="67"/>
      <c r="J43" s="67"/>
      <c r="K43" s="68">
        <f t="shared" si="6"/>
        <v>0</v>
      </c>
      <c r="L43" s="68">
        <f t="shared" si="1"/>
        <v>0</v>
      </c>
      <c r="M43" s="68">
        <f t="shared" si="2"/>
        <v>0</v>
      </c>
      <c r="N43" s="68">
        <f t="shared" si="3"/>
        <v>0</v>
      </c>
      <c r="O43" s="68">
        <f t="shared" si="4"/>
        <v>0</v>
      </c>
      <c r="P43" s="68">
        <f t="shared" si="7"/>
        <v>0</v>
      </c>
    </row>
    <row r="44" spans="1:16" s="32" customFormat="1" ht="27.6">
      <c r="A44" s="187">
        <v>36</v>
      </c>
      <c r="B44" s="189" t="s">
        <v>144</v>
      </c>
      <c r="C44" s="188" t="s">
        <v>149</v>
      </c>
      <c r="D44" s="206" t="s">
        <v>1</v>
      </c>
      <c r="E44" s="207">
        <v>1890</v>
      </c>
      <c r="F44" s="66"/>
      <c r="G44" s="67"/>
      <c r="H44" s="67"/>
      <c r="I44" s="67"/>
      <c r="J44" s="67"/>
      <c r="K44" s="68">
        <f t="shared" si="6"/>
        <v>0</v>
      </c>
      <c r="L44" s="68">
        <f t="shared" si="1"/>
        <v>0</v>
      </c>
      <c r="M44" s="68">
        <f t="shared" si="2"/>
        <v>0</v>
      </c>
      <c r="N44" s="68">
        <f t="shared" si="3"/>
        <v>0</v>
      </c>
      <c r="O44" s="68">
        <f t="shared" si="4"/>
        <v>0</v>
      </c>
      <c r="P44" s="68">
        <f t="shared" si="7"/>
        <v>0</v>
      </c>
    </row>
    <row r="45" spans="1:16" s="32" customFormat="1" ht="13.8">
      <c r="A45" s="187">
        <v>37</v>
      </c>
      <c r="B45" s="189" t="s">
        <v>144</v>
      </c>
      <c r="C45" s="142" t="s">
        <v>103</v>
      </c>
      <c r="D45" s="206" t="s">
        <v>77</v>
      </c>
      <c r="E45" s="208">
        <v>1570</v>
      </c>
      <c r="F45" s="66"/>
      <c r="G45" s="67"/>
      <c r="H45" s="67"/>
      <c r="I45" s="67"/>
      <c r="J45" s="67"/>
      <c r="K45" s="68">
        <f t="shared" ref="K45:K53" si="8">SUM(H45:J45)</f>
        <v>0</v>
      </c>
      <c r="L45" s="68">
        <f t="shared" si="1"/>
        <v>0</v>
      </c>
      <c r="M45" s="68">
        <f t="shared" si="2"/>
        <v>0</v>
      </c>
      <c r="N45" s="68">
        <f t="shared" si="3"/>
        <v>0</v>
      </c>
      <c r="O45" s="68">
        <f t="shared" si="4"/>
        <v>0</v>
      </c>
      <c r="P45" s="68">
        <f t="shared" ref="P45:P53" si="9">SUM(M45:O45)</f>
        <v>0</v>
      </c>
    </row>
    <row r="46" spans="1:16" s="32" customFormat="1" ht="13.8">
      <c r="A46" s="187">
        <v>38</v>
      </c>
      <c r="B46" s="189" t="s">
        <v>144</v>
      </c>
      <c r="C46" s="142" t="s">
        <v>104</v>
      </c>
      <c r="D46" s="206" t="s">
        <v>77</v>
      </c>
      <c r="E46" s="208">
        <v>7560</v>
      </c>
      <c r="F46" s="66"/>
      <c r="G46" s="67"/>
      <c r="H46" s="67"/>
      <c r="I46" s="67"/>
      <c r="J46" s="67"/>
      <c r="K46" s="68">
        <f t="shared" si="8"/>
        <v>0</v>
      </c>
      <c r="L46" s="68">
        <f t="shared" si="1"/>
        <v>0</v>
      </c>
      <c r="M46" s="68">
        <f t="shared" si="2"/>
        <v>0</v>
      </c>
      <c r="N46" s="68">
        <f t="shared" si="3"/>
        <v>0</v>
      </c>
      <c r="O46" s="68">
        <f t="shared" si="4"/>
        <v>0</v>
      </c>
      <c r="P46" s="68">
        <f t="shared" si="9"/>
        <v>0</v>
      </c>
    </row>
    <row r="47" spans="1:16" s="32" customFormat="1" ht="13.8">
      <c r="A47" s="187">
        <v>39</v>
      </c>
      <c r="B47" s="189" t="s">
        <v>144</v>
      </c>
      <c r="C47" s="141" t="s">
        <v>105</v>
      </c>
      <c r="D47" s="206" t="s">
        <v>106</v>
      </c>
      <c r="E47" s="207">
        <v>284</v>
      </c>
      <c r="F47" s="66"/>
      <c r="G47" s="67"/>
      <c r="H47" s="67"/>
      <c r="I47" s="67"/>
      <c r="J47" s="67"/>
      <c r="K47" s="68">
        <f t="shared" si="8"/>
        <v>0</v>
      </c>
      <c r="L47" s="68">
        <f t="shared" si="1"/>
        <v>0</v>
      </c>
      <c r="M47" s="68">
        <f t="shared" si="2"/>
        <v>0</v>
      </c>
      <c r="N47" s="68">
        <f t="shared" si="3"/>
        <v>0</v>
      </c>
      <c r="O47" s="68">
        <f t="shared" si="4"/>
        <v>0</v>
      </c>
      <c r="P47" s="68">
        <f t="shared" si="9"/>
        <v>0</v>
      </c>
    </row>
    <row r="48" spans="1:16" s="32" customFormat="1" ht="13.8">
      <c r="A48" s="187">
        <v>40</v>
      </c>
      <c r="B48" s="189" t="s">
        <v>144</v>
      </c>
      <c r="C48" s="141" t="s">
        <v>107</v>
      </c>
      <c r="D48" s="206" t="s">
        <v>106</v>
      </c>
      <c r="E48" s="207">
        <v>645</v>
      </c>
      <c r="F48" s="66"/>
      <c r="G48" s="67"/>
      <c r="H48" s="67"/>
      <c r="I48" s="67"/>
      <c r="J48" s="67"/>
      <c r="K48" s="68">
        <f t="shared" si="8"/>
        <v>0</v>
      </c>
      <c r="L48" s="68">
        <f t="shared" si="1"/>
        <v>0</v>
      </c>
      <c r="M48" s="68">
        <f t="shared" si="2"/>
        <v>0</v>
      </c>
      <c r="N48" s="68">
        <f t="shared" si="3"/>
        <v>0</v>
      </c>
      <c r="O48" s="68">
        <f t="shared" si="4"/>
        <v>0</v>
      </c>
      <c r="P48" s="68">
        <f t="shared" si="9"/>
        <v>0</v>
      </c>
    </row>
    <row r="49" spans="1:16" s="32" customFormat="1" ht="27.6">
      <c r="A49" s="187">
        <v>41</v>
      </c>
      <c r="B49" s="189" t="s">
        <v>144</v>
      </c>
      <c r="C49" s="188" t="s">
        <v>108</v>
      </c>
      <c r="D49" s="206" t="s">
        <v>82</v>
      </c>
      <c r="E49" s="207">
        <v>130</v>
      </c>
      <c r="F49" s="66"/>
      <c r="G49" s="67"/>
      <c r="H49" s="67"/>
      <c r="I49" s="67"/>
      <c r="J49" s="67"/>
      <c r="K49" s="68">
        <f t="shared" si="8"/>
        <v>0</v>
      </c>
      <c r="L49" s="68">
        <f t="shared" si="1"/>
        <v>0</v>
      </c>
      <c r="M49" s="68">
        <f t="shared" si="2"/>
        <v>0</v>
      </c>
      <c r="N49" s="68">
        <f t="shared" si="3"/>
        <v>0</v>
      </c>
      <c r="O49" s="68">
        <f t="shared" si="4"/>
        <v>0</v>
      </c>
      <c r="P49" s="68">
        <f t="shared" si="9"/>
        <v>0</v>
      </c>
    </row>
    <row r="50" spans="1:16" s="32" customFormat="1" ht="13.8">
      <c r="A50" s="187">
        <v>42</v>
      </c>
      <c r="B50" s="189" t="s">
        <v>144</v>
      </c>
      <c r="C50" s="141" t="s">
        <v>162</v>
      </c>
      <c r="D50" s="206" t="s">
        <v>82</v>
      </c>
      <c r="E50" s="207">
        <v>137</v>
      </c>
      <c r="F50" s="66"/>
      <c r="G50" s="67"/>
      <c r="H50" s="67"/>
      <c r="I50" s="67"/>
      <c r="J50" s="67"/>
      <c r="K50" s="68">
        <f>SUM(H50:J50)</f>
        <v>0</v>
      </c>
      <c r="L50" s="68">
        <f t="shared" si="1"/>
        <v>0</v>
      </c>
      <c r="M50" s="68">
        <f t="shared" si="2"/>
        <v>0</v>
      </c>
      <c r="N50" s="68">
        <f t="shared" si="3"/>
        <v>0</v>
      </c>
      <c r="O50" s="68">
        <f t="shared" si="4"/>
        <v>0</v>
      </c>
      <c r="P50" s="68">
        <f>SUM(M50:O50)</f>
        <v>0</v>
      </c>
    </row>
    <row r="51" spans="1:16" s="32" customFormat="1" ht="13.8">
      <c r="A51" s="187">
        <v>43</v>
      </c>
      <c r="B51" s="189" t="s">
        <v>144</v>
      </c>
      <c r="C51" s="141" t="s">
        <v>145</v>
      </c>
      <c r="D51" s="206" t="s">
        <v>85</v>
      </c>
      <c r="E51" s="207">
        <v>520</v>
      </c>
      <c r="F51" s="66"/>
      <c r="G51" s="67"/>
      <c r="H51" s="67"/>
      <c r="I51" s="67"/>
      <c r="J51" s="67"/>
      <c r="K51" s="68">
        <f>SUM(H51:J51)</f>
        <v>0</v>
      </c>
      <c r="L51" s="68">
        <f t="shared" si="1"/>
        <v>0</v>
      </c>
      <c r="M51" s="68">
        <f t="shared" si="2"/>
        <v>0</v>
      </c>
      <c r="N51" s="68">
        <f t="shared" si="3"/>
        <v>0</v>
      </c>
      <c r="O51" s="68">
        <f t="shared" si="4"/>
        <v>0</v>
      </c>
      <c r="P51" s="68">
        <f>SUM(M51:O51)</f>
        <v>0</v>
      </c>
    </row>
    <row r="52" spans="1:16" s="32" customFormat="1" ht="13.8">
      <c r="A52" s="187">
        <v>44</v>
      </c>
      <c r="B52" s="189" t="s">
        <v>144</v>
      </c>
      <c r="C52" s="141" t="s">
        <v>150</v>
      </c>
      <c r="D52" s="206" t="s">
        <v>85</v>
      </c>
      <c r="E52" s="207">
        <v>8</v>
      </c>
      <c r="F52" s="66"/>
      <c r="G52" s="67"/>
      <c r="H52" s="67"/>
      <c r="I52" s="67"/>
      <c r="J52" s="67"/>
      <c r="K52" s="68">
        <f>SUM(H52:J52)</f>
        <v>0</v>
      </c>
      <c r="L52" s="68">
        <f t="shared" si="1"/>
        <v>0</v>
      </c>
      <c r="M52" s="68">
        <f t="shared" si="2"/>
        <v>0</v>
      </c>
      <c r="N52" s="68">
        <f t="shared" si="3"/>
        <v>0</v>
      </c>
      <c r="O52" s="68">
        <f t="shared" si="4"/>
        <v>0</v>
      </c>
      <c r="P52" s="68">
        <f>SUM(M52:O52)</f>
        <v>0</v>
      </c>
    </row>
    <row r="53" spans="1:16" s="32" customFormat="1" ht="13.8">
      <c r="A53" s="187">
        <v>45</v>
      </c>
      <c r="B53" s="189" t="s">
        <v>144</v>
      </c>
      <c r="C53" s="188" t="s">
        <v>109</v>
      </c>
      <c r="D53" s="206" t="s">
        <v>127</v>
      </c>
      <c r="E53" s="207">
        <v>1</v>
      </c>
      <c r="F53" s="66"/>
      <c r="G53" s="67"/>
      <c r="H53" s="67"/>
      <c r="I53" s="67"/>
      <c r="J53" s="67"/>
      <c r="K53" s="68">
        <f t="shared" si="8"/>
        <v>0</v>
      </c>
      <c r="L53" s="68">
        <f t="shared" si="1"/>
        <v>0</v>
      </c>
      <c r="M53" s="68">
        <f t="shared" si="2"/>
        <v>0</v>
      </c>
      <c r="N53" s="68">
        <f t="shared" si="3"/>
        <v>0</v>
      </c>
      <c r="O53" s="68">
        <f t="shared" si="4"/>
        <v>0</v>
      </c>
      <c r="P53" s="68">
        <f t="shared" si="9"/>
        <v>0</v>
      </c>
    </row>
    <row r="54" spans="1:16" ht="14.4" thickBot="1">
      <c r="A54" s="190"/>
      <c r="B54" s="191"/>
      <c r="C54" s="192" t="s">
        <v>75</v>
      </c>
      <c r="D54" s="146" t="s">
        <v>13</v>
      </c>
      <c r="E54" s="85"/>
      <c r="F54" s="86"/>
      <c r="G54" s="87"/>
      <c r="H54" s="87"/>
      <c r="I54" s="87"/>
      <c r="J54" s="87"/>
      <c r="K54" s="88"/>
      <c r="L54" s="89">
        <f>SUM(L24:L53)</f>
        <v>0</v>
      </c>
      <c r="M54" s="89">
        <f>SUM(M24:M53)</f>
        <v>0</v>
      </c>
      <c r="N54" s="89">
        <f>SUM(N24:N53)</f>
        <v>0</v>
      </c>
      <c r="O54" s="89">
        <f>SUM(O24:O53)</f>
        <v>0</v>
      </c>
      <c r="P54" s="89">
        <f>SUM(M54:O54)</f>
        <v>0</v>
      </c>
    </row>
    <row r="55" spans="1:16" ht="13.8">
      <c r="A55" s="193"/>
      <c r="B55" s="194"/>
      <c r="C55" s="351" t="s">
        <v>429</v>
      </c>
      <c r="D55" s="352"/>
      <c r="E55" s="352"/>
      <c r="F55" s="352"/>
      <c r="G55" s="352"/>
      <c r="H55" s="352"/>
      <c r="I55" s="352"/>
      <c r="J55" s="352"/>
      <c r="K55" s="353"/>
      <c r="L55" s="25"/>
      <c r="M55" s="16"/>
      <c r="N55" s="2">
        <f>ROUND(N54*3%,2)</f>
        <v>0</v>
      </c>
      <c r="O55" s="15"/>
      <c r="P55" s="69">
        <f>SUM(M55:O55)</f>
        <v>0</v>
      </c>
    </row>
    <row r="56" spans="1:16" ht="13.8">
      <c r="A56" s="195"/>
      <c r="B56" s="196"/>
      <c r="C56" s="354" t="s">
        <v>27</v>
      </c>
      <c r="D56" s="336"/>
      <c r="E56" s="336"/>
      <c r="F56" s="336"/>
      <c r="G56" s="336"/>
      <c r="H56" s="336"/>
      <c r="I56" s="336"/>
      <c r="J56" s="336"/>
      <c r="K56" s="355"/>
      <c r="L56" s="28">
        <f>L54</f>
        <v>0</v>
      </c>
      <c r="M56" s="33">
        <f>M54+M55</f>
        <v>0</v>
      </c>
      <c r="N56" s="33">
        <f>N54+N55</f>
        <v>0</v>
      </c>
      <c r="O56" s="33">
        <f>O54+O55</f>
        <v>0</v>
      </c>
      <c r="P56" s="33">
        <f>SUM(M56:O56)</f>
        <v>0</v>
      </c>
    </row>
    <row r="57" spans="1:16" ht="13.8">
      <c r="A57" s="362"/>
      <c r="B57" s="363"/>
      <c r="C57" s="363"/>
      <c r="D57" s="363"/>
      <c r="E57" s="363"/>
      <c r="F57" s="363"/>
      <c r="G57" s="363"/>
      <c r="H57" s="363"/>
      <c r="I57" s="363"/>
      <c r="J57" s="363"/>
      <c r="K57" s="363"/>
      <c r="L57" s="363"/>
      <c r="M57" s="363"/>
      <c r="N57" s="363"/>
      <c r="O57" s="363"/>
      <c r="P57" s="364"/>
    </row>
    <row r="58" spans="1:16" s="32" customFormat="1" ht="13.8">
      <c r="A58" s="342" t="s">
        <v>49</v>
      </c>
      <c r="B58" s="343"/>
      <c r="C58" s="343"/>
      <c r="D58" s="343"/>
      <c r="E58" s="343"/>
      <c r="F58" s="343"/>
      <c r="G58" s="343"/>
      <c r="H58" s="343"/>
      <c r="I58" s="343"/>
      <c r="J58" s="343"/>
      <c r="K58" s="343"/>
      <c r="L58" s="343"/>
      <c r="M58" s="343"/>
      <c r="N58" s="29"/>
      <c r="O58" s="29"/>
      <c r="P58" s="198">
        <f>P56</f>
        <v>0</v>
      </c>
    </row>
    <row r="59" spans="1:16" ht="13.8">
      <c r="A59" s="344"/>
      <c r="B59" s="345"/>
      <c r="C59" s="345"/>
      <c r="D59" s="345"/>
      <c r="E59" s="345"/>
      <c r="F59" s="345"/>
      <c r="G59" s="345"/>
      <c r="H59" s="345"/>
      <c r="I59" s="345"/>
      <c r="J59" s="345"/>
      <c r="K59" s="345"/>
      <c r="L59" s="345"/>
      <c r="M59" s="345"/>
      <c r="N59" s="345"/>
      <c r="O59" s="345"/>
      <c r="P59" s="346"/>
    </row>
    <row r="60" spans="1:16" ht="13.8">
      <c r="A60" s="367" t="s">
        <v>42</v>
      </c>
      <c r="B60" s="341"/>
      <c r="C60" s="365"/>
      <c r="D60" s="365"/>
      <c r="E60" s="365"/>
      <c r="F60" s="341"/>
      <c r="G60" s="341"/>
      <c r="H60" s="341"/>
      <c r="I60" s="341" t="s">
        <v>44</v>
      </c>
      <c r="J60" s="341"/>
      <c r="K60" s="341"/>
      <c r="L60" s="365"/>
      <c r="M60" s="365"/>
      <c r="N60" s="365"/>
      <c r="O60" s="365"/>
      <c r="P60" s="366"/>
    </row>
    <row r="61" spans="1:16" ht="13.8">
      <c r="A61" s="367"/>
      <c r="B61" s="341"/>
      <c r="C61" s="370" t="s">
        <v>43</v>
      </c>
      <c r="D61" s="370"/>
      <c r="E61" s="370"/>
      <c r="F61" s="341"/>
      <c r="G61" s="341"/>
      <c r="H61" s="341"/>
      <c r="I61" s="341"/>
      <c r="J61" s="341"/>
      <c r="K61" s="341"/>
      <c r="L61" s="370" t="s">
        <v>43</v>
      </c>
      <c r="M61" s="370"/>
      <c r="N61" s="370"/>
      <c r="O61" s="370"/>
      <c r="P61" s="371"/>
    </row>
    <row r="62" spans="1:16" ht="13.8">
      <c r="A62" s="344"/>
      <c r="B62" s="345"/>
      <c r="C62" s="345"/>
      <c r="D62" s="345"/>
      <c r="E62" s="345"/>
      <c r="F62" s="345"/>
      <c r="G62" s="345"/>
      <c r="H62" s="345"/>
      <c r="I62" s="345"/>
      <c r="J62" s="345"/>
      <c r="K62" s="345"/>
      <c r="L62" s="345"/>
      <c r="M62" s="345"/>
      <c r="N62" s="345"/>
      <c r="O62" s="345"/>
      <c r="P62" s="346"/>
    </row>
    <row r="63" spans="1:16" s="4" customFormat="1" ht="13.8">
      <c r="A63" s="199"/>
      <c r="B63" s="200"/>
      <c r="C63" s="201"/>
      <c r="D63" s="202"/>
      <c r="E63" s="203"/>
      <c r="F63" s="203"/>
      <c r="G63" s="203"/>
      <c r="H63" s="202"/>
      <c r="I63" s="203"/>
      <c r="J63" s="360" t="s">
        <v>45</v>
      </c>
      <c r="K63" s="360"/>
      <c r="L63" s="361"/>
      <c r="M63" s="361"/>
      <c r="N63" s="361"/>
      <c r="O63" s="361"/>
      <c r="P63" s="204"/>
    </row>
    <row r="64" spans="1:16" ht="13.8">
      <c r="F64" s="13"/>
    </row>
    <row r="65" spans="6:6" ht="13.8">
      <c r="F65" s="13"/>
    </row>
    <row r="66" spans="6:6" ht="13.8">
      <c r="F66" s="13"/>
    </row>
    <row r="67" spans="6:6" ht="13.8">
      <c r="F67" s="13"/>
    </row>
    <row r="68" spans="6:6" ht="13.8">
      <c r="F68" s="13"/>
    </row>
    <row r="69" spans="6:6" ht="13.8">
      <c r="F69" s="13"/>
    </row>
    <row r="70" spans="6:6" ht="13.8">
      <c r="F70" s="13"/>
    </row>
  </sheetData>
  <mergeCells count="37">
    <mergeCell ref="J63:O63"/>
    <mergeCell ref="A59:P59"/>
    <mergeCell ref="A57:P57"/>
    <mergeCell ref="L60:P60"/>
    <mergeCell ref="A60:B60"/>
    <mergeCell ref="A61:B61"/>
    <mergeCell ref="C61:E61"/>
    <mergeCell ref="A62:P62"/>
    <mergeCell ref="D9:E9"/>
    <mergeCell ref="F9:H9"/>
    <mergeCell ref="F11:K11"/>
    <mergeCell ref="C55:K55"/>
    <mergeCell ref="C56:K56"/>
    <mergeCell ref="A10:I10"/>
    <mergeCell ref="J10:K10"/>
    <mergeCell ref="C6:P6"/>
    <mergeCell ref="A5:B5"/>
    <mergeCell ref="C5:P5"/>
    <mergeCell ref="A6:B6"/>
    <mergeCell ref="C8:P8"/>
    <mergeCell ref="A1:P1"/>
    <mergeCell ref="A2:P2"/>
    <mergeCell ref="A3:P3"/>
    <mergeCell ref="A4:B4"/>
    <mergeCell ref="C4:P4"/>
    <mergeCell ref="F61:K61"/>
    <mergeCell ref="L61:P61"/>
    <mergeCell ref="A7:B7"/>
    <mergeCell ref="C7:P7"/>
    <mergeCell ref="O10:P10"/>
    <mergeCell ref="I9:L9"/>
    <mergeCell ref="M9:N9"/>
    <mergeCell ref="A8:B8"/>
    <mergeCell ref="C60:E60"/>
    <mergeCell ref="F60:H60"/>
    <mergeCell ref="I60:K60"/>
    <mergeCell ref="A58:M58"/>
  </mergeCells>
  <phoneticPr fontId="14" type="noConversion"/>
  <printOptions horizontalCentered="1" gridLines="1"/>
  <pageMargins left="0" right="0" top="0.70866141732283472" bottom="0.31496062992125984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/>
  <dimension ref="A1:S53"/>
  <sheetViews>
    <sheetView showZeros="0" topLeftCell="A31" zoomScale="85" workbookViewId="0">
      <selection activeCell="C38" sqref="C38:K38"/>
    </sheetView>
  </sheetViews>
  <sheetFormatPr defaultColWidth="9.109375" defaultRowHeight="13.2"/>
  <cols>
    <col min="1" max="1" width="7.33203125" style="1" customWidth="1"/>
    <col min="2" max="2" width="8.33203125" style="1" customWidth="1"/>
    <col min="3" max="3" width="41.5546875" style="63" customWidth="1"/>
    <col min="4" max="4" width="6.88671875" style="63" bestFit="1" customWidth="1"/>
    <col min="5" max="5" width="7.44140625" style="63" customWidth="1"/>
    <col min="6" max="6" width="6.6640625" style="1" customWidth="1"/>
    <col min="7" max="7" width="7" style="1" customWidth="1"/>
    <col min="8" max="8" width="7" style="1" bestFit="1" customWidth="1"/>
    <col min="9" max="9" width="7.5546875" style="1" customWidth="1"/>
    <col min="10" max="10" width="6.33203125" style="1" customWidth="1"/>
    <col min="11" max="11" width="7.44140625" style="1" bestFit="1" customWidth="1"/>
    <col min="12" max="12" width="9.44140625" style="1" customWidth="1"/>
    <col min="13" max="13" width="10.109375" style="1" bestFit="1" customWidth="1"/>
    <col min="14" max="14" width="10.5546875" style="1" customWidth="1"/>
    <col min="15" max="15" width="9" style="1" bestFit="1" customWidth="1"/>
    <col min="16" max="16" width="10.44140625" style="1" customWidth="1"/>
    <col min="17" max="17" width="9.109375" style="1"/>
    <col min="18" max="18" width="9.5546875" style="1" bestFit="1" customWidth="1"/>
    <col min="19" max="16384" width="9.109375" style="1"/>
  </cols>
  <sheetData>
    <row r="1" spans="1:16" ht="30.75" customHeight="1">
      <c r="A1" s="369" t="s">
        <v>124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</row>
    <row r="2" spans="1:16" ht="17.399999999999999">
      <c r="A2" s="338" t="s">
        <v>154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</row>
    <row r="3" spans="1:16" ht="14.25" customHeight="1">
      <c r="A3" s="339" t="s">
        <v>2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</row>
    <row r="4" spans="1:16" ht="14.25" customHeight="1">
      <c r="A4" s="330" t="s">
        <v>3</v>
      </c>
      <c r="B4" s="330"/>
      <c r="C4" s="368" t="str">
        <f>Kopizm.apr.!C6</f>
        <v>Daugmales skola</v>
      </c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</row>
    <row r="5" spans="1:16" ht="14.25" customHeight="1">
      <c r="A5" s="333"/>
      <c r="B5" s="333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</row>
    <row r="6" spans="1:16" ht="14.25" customHeight="1">
      <c r="A6" s="330" t="s">
        <v>4</v>
      </c>
      <c r="B6" s="330"/>
      <c r="C6" s="368" t="str">
        <f>Kopizm.apr.!C8</f>
        <v xml:space="preserve">Daugmales pamatskolas ēkas renovācija </v>
      </c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8"/>
    </row>
    <row r="7" spans="1:16" ht="14.25" customHeight="1">
      <c r="A7" s="330" t="s">
        <v>5</v>
      </c>
      <c r="B7" s="330"/>
      <c r="C7" s="336" t="str">
        <f>Kopizm.apr.!C9</f>
        <v>"Skola", Daugmales pagasts, Ķekavas novads.</v>
      </c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</row>
    <row r="8" spans="1:16" ht="14.25" customHeight="1">
      <c r="A8" s="330" t="s">
        <v>6</v>
      </c>
      <c r="B8" s="330"/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</row>
    <row r="9" spans="1:16" ht="14.25" customHeight="1">
      <c r="A9" s="22" t="s">
        <v>7</v>
      </c>
      <c r="B9" s="20" t="str">
        <f>Kopizm.apr.!E13&amp;"."</f>
        <v>.</v>
      </c>
      <c r="C9" s="128" t="s">
        <v>9</v>
      </c>
      <c r="D9" s="356" t="s">
        <v>157</v>
      </c>
      <c r="E9" s="356"/>
      <c r="F9" s="357" t="s">
        <v>10</v>
      </c>
      <c r="G9" s="357"/>
      <c r="H9" s="357"/>
      <c r="I9" s="339" t="s">
        <v>11</v>
      </c>
      <c r="J9" s="339"/>
      <c r="K9" s="339"/>
      <c r="L9" s="339"/>
      <c r="M9" s="358">
        <f>P41</f>
        <v>0</v>
      </c>
      <c r="N9" s="359"/>
      <c r="O9" s="3" t="s">
        <v>13</v>
      </c>
      <c r="P9" s="21"/>
    </row>
    <row r="10" spans="1:16" ht="14.25" customHeight="1" thickBot="1">
      <c r="A10" s="333"/>
      <c r="B10" s="333"/>
      <c r="C10" s="333"/>
      <c r="D10" s="333"/>
      <c r="E10" s="333"/>
      <c r="F10" s="333"/>
      <c r="G10" s="333"/>
      <c r="H10" s="333"/>
      <c r="I10" s="333"/>
      <c r="J10" s="333" t="s">
        <v>12</v>
      </c>
      <c r="K10" s="333"/>
      <c r="L10" s="20" t="str">
        <f>'1-1'!L10</f>
        <v>.</v>
      </c>
      <c r="M10" s="3" t="s">
        <v>8</v>
      </c>
      <c r="N10" s="23">
        <f>'1-1'!N10</f>
        <v>0</v>
      </c>
      <c r="O10" s="347">
        <f>'1-1'!O10:P10</f>
        <v>0</v>
      </c>
      <c r="P10" s="347"/>
    </row>
    <row r="11" spans="1:16" ht="15.75" customHeight="1" thickBot="1">
      <c r="A11" s="6" t="s">
        <v>15</v>
      </c>
      <c r="B11" s="6"/>
      <c r="C11" s="129"/>
      <c r="D11" s="130" t="s">
        <v>16</v>
      </c>
      <c r="E11" s="59" t="s">
        <v>17</v>
      </c>
      <c r="F11" s="348" t="s">
        <v>29</v>
      </c>
      <c r="G11" s="349"/>
      <c r="H11" s="349"/>
      <c r="I11" s="349"/>
      <c r="J11" s="349"/>
      <c r="K11" s="350"/>
      <c r="L11" s="9"/>
      <c r="M11" s="9"/>
      <c r="N11" s="9" t="s">
        <v>19</v>
      </c>
      <c r="O11" s="9" t="s">
        <v>18</v>
      </c>
      <c r="P11" s="8" t="s">
        <v>13</v>
      </c>
    </row>
    <row r="12" spans="1:16" ht="13.8">
      <c r="A12" s="10" t="s">
        <v>20</v>
      </c>
      <c r="B12" s="10" t="s">
        <v>41</v>
      </c>
      <c r="C12" s="131" t="s">
        <v>28</v>
      </c>
      <c r="D12" s="131" t="s">
        <v>21</v>
      </c>
      <c r="E12" s="60" t="s">
        <v>22</v>
      </c>
      <c r="F12" s="10" t="s">
        <v>30</v>
      </c>
      <c r="G12" s="24" t="s">
        <v>24</v>
      </c>
      <c r="H12" s="6" t="s">
        <v>32</v>
      </c>
      <c r="I12" s="6" t="s">
        <v>23</v>
      </c>
      <c r="J12" s="6" t="s">
        <v>33</v>
      </c>
      <c r="K12" s="6" t="s">
        <v>38</v>
      </c>
      <c r="L12" s="17" t="s">
        <v>34</v>
      </c>
      <c r="M12" s="6" t="s">
        <v>32</v>
      </c>
      <c r="N12" s="6" t="s">
        <v>23</v>
      </c>
      <c r="O12" s="6" t="s">
        <v>33</v>
      </c>
      <c r="P12" s="6" t="s">
        <v>38</v>
      </c>
    </row>
    <row r="13" spans="1:16" ht="13.8">
      <c r="A13" s="10"/>
      <c r="B13" s="10"/>
      <c r="C13" s="131"/>
      <c r="D13" s="131"/>
      <c r="E13" s="60"/>
      <c r="F13" s="10" t="s">
        <v>39</v>
      </c>
      <c r="G13" s="10" t="s">
        <v>31</v>
      </c>
      <c r="H13" s="10" t="s">
        <v>36</v>
      </c>
      <c r="I13" s="10" t="s">
        <v>35</v>
      </c>
      <c r="J13" s="10" t="s">
        <v>37</v>
      </c>
      <c r="K13" s="10" t="s">
        <v>13</v>
      </c>
      <c r="L13" s="19" t="s">
        <v>40</v>
      </c>
      <c r="M13" s="10" t="s">
        <v>36</v>
      </c>
      <c r="N13" s="10" t="s">
        <v>35</v>
      </c>
      <c r="O13" s="10" t="s">
        <v>37</v>
      </c>
      <c r="P13" s="10" t="s">
        <v>13</v>
      </c>
    </row>
    <row r="14" spans="1:16" ht="14.4" thickBot="1">
      <c r="A14" s="11" t="s">
        <v>25</v>
      </c>
      <c r="B14" s="11"/>
      <c r="C14" s="132"/>
      <c r="D14" s="132"/>
      <c r="E14" s="61"/>
      <c r="F14" s="11" t="s">
        <v>46</v>
      </c>
      <c r="G14" s="11" t="s">
        <v>47</v>
      </c>
      <c r="H14" s="11" t="s">
        <v>13</v>
      </c>
      <c r="I14" s="11" t="s">
        <v>13</v>
      </c>
      <c r="J14" s="11" t="s">
        <v>13</v>
      </c>
      <c r="K14" s="11"/>
      <c r="L14" s="18" t="s">
        <v>46</v>
      </c>
      <c r="M14" s="11" t="s">
        <v>13</v>
      </c>
      <c r="N14" s="11" t="s">
        <v>13</v>
      </c>
      <c r="O14" s="11" t="s">
        <v>13</v>
      </c>
      <c r="P14" s="11"/>
    </row>
    <row r="15" spans="1:16" ht="14.4" thickBot="1">
      <c r="A15" s="12">
        <v>1</v>
      </c>
      <c r="B15" s="12">
        <v>2</v>
      </c>
      <c r="C15" s="62">
        <v>3</v>
      </c>
      <c r="D15" s="62">
        <v>4</v>
      </c>
      <c r="E15" s="62">
        <v>5</v>
      </c>
      <c r="F15" s="11">
        <v>6</v>
      </c>
      <c r="G15" s="11">
        <v>7</v>
      </c>
      <c r="H15" s="11">
        <v>8</v>
      </c>
      <c r="I15" s="11">
        <v>9</v>
      </c>
      <c r="J15" s="11">
        <v>10</v>
      </c>
      <c r="K15" s="11">
        <v>11</v>
      </c>
      <c r="L15" s="12">
        <v>12</v>
      </c>
      <c r="M15" s="12">
        <v>13</v>
      </c>
      <c r="N15" s="12">
        <v>14</v>
      </c>
      <c r="O15" s="12">
        <v>15</v>
      </c>
      <c r="P15" s="12">
        <v>16</v>
      </c>
    </row>
    <row r="16" spans="1:16" ht="13.8">
      <c r="A16" s="72"/>
      <c r="B16" s="70"/>
      <c r="C16" s="133"/>
      <c r="D16" s="134"/>
      <c r="E16" s="73"/>
      <c r="F16" s="74"/>
      <c r="G16" s="75"/>
      <c r="H16" s="75"/>
      <c r="I16" s="75"/>
      <c r="J16" s="75"/>
      <c r="K16" s="76"/>
      <c r="L16" s="76"/>
      <c r="M16" s="76"/>
      <c r="N16" s="76"/>
      <c r="O16" s="76"/>
      <c r="P16" s="76"/>
    </row>
    <row r="17" spans="1:19" ht="28.8">
      <c r="A17" s="120"/>
      <c r="B17" s="121"/>
      <c r="C17" s="215" t="s">
        <v>110</v>
      </c>
      <c r="D17" s="135"/>
      <c r="E17" s="135"/>
      <c r="F17" s="66"/>
      <c r="G17" s="67"/>
      <c r="H17" s="67"/>
      <c r="I17" s="67"/>
      <c r="J17" s="67"/>
      <c r="K17" s="68">
        <f t="shared" ref="K17:K30" si="0">SUM(H17:J17)</f>
        <v>0</v>
      </c>
      <c r="L17" s="68">
        <f t="shared" ref="L17:L36" si="1">ROUND(E17*F17,2)</f>
        <v>0</v>
      </c>
      <c r="M17" s="68">
        <f t="shared" ref="M17:M36" si="2">ROUND(E17*H17,2)</f>
        <v>0</v>
      </c>
      <c r="N17" s="68">
        <f t="shared" ref="N17:N36" si="3">ROUND(E17*I17,2)</f>
        <v>0</v>
      </c>
      <c r="O17" s="68">
        <f t="shared" ref="O17:O36" si="4">ROUND(E17*J17,2)</f>
        <v>0</v>
      </c>
      <c r="P17" s="68">
        <f t="shared" ref="P17:P30" si="5">SUM(M17:O17)</f>
        <v>0</v>
      </c>
    </row>
    <row r="18" spans="1:19" ht="15" customHeight="1">
      <c r="A18" s="119">
        <v>1</v>
      </c>
      <c r="B18" s="189" t="s">
        <v>144</v>
      </c>
      <c r="C18" s="136" t="s">
        <v>414</v>
      </c>
      <c r="D18" s="206" t="s">
        <v>14</v>
      </c>
      <c r="E18" s="293">
        <v>120</v>
      </c>
      <c r="F18" s="66"/>
      <c r="G18" s="67"/>
      <c r="H18" s="67"/>
      <c r="I18" s="67"/>
      <c r="J18" s="67"/>
      <c r="K18" s="68">
        <f t="shared" si="0"/>
        <v>0</v>
      </c>
      <c r="L18" s="68">
        <f t="shared" si="1"/>
        <v>0</v>
      </c>
      <c r="M18" s="68">
        <f t="shared" si="2"/>
        <v>0</v>
      </c>
      <c r="N18" s="68">
        <f t="shared" si="3"/>
        <v>0</v>
      </c>
      <c r="O18" s="68">
        <f t="shared" si="4"/>
        <v>0</v>
      </c>
      <c r="P18" s="68">
        <f t="shared" si="5"/>
        <v>0</v>
      </c>
      <c r="S18" s="149"/>
    </row>
    <row r="19" spans="1:19" ht="36.75" customHeight="1">
      <c r="A19" s="119">
        <v>2</v>
      </c>
      <c r="B19" s="189" t="s">
        <v>144</v>
      </c>
      <c r="C19" s="136" t="s">
        <v>415</v>
      </c>
      <c r="D19" s="206" t="s">
        <v>409</v>
      </c>
      <c r="E19" s="293">
        <v>2.2999999999999998</v>
      </c>
      <c r="F19" s="224"/>
      <c r="G19" s="67"/>
      <c r="H19" s="67"/>
      <c r="I19" s="67"/>
      <c r="J19" s="67"/>
      <c r="K19" s="68">
        <f>SUM(H19:J19)</f>
        <v>0</v>
      </c>
      <c r="L19" s="68">
        <f>ROUND(E19*F19,2)</f>
        <v>0</v>
      </c>
      <c r="M19" s="68">
        <f>ROUND(E19*H19,2)</f>
        <v>0</v>
      </c>
      <c r="N19" s="68">
        <f>ROUND(E19*I19,2)</f>
        <v>0</v>
      </c>
      <c r="O19" s="68">
        <f>ROUND(E19*J19,2)</f>
        <v>0</v>
      </c>
      <c r="P19" s="68">
        <f>SUM(M19:O19)</f>
        <v>0</v>
      </c>
      <c r="S19" s="149"/>
    </row>
    <row r="20" spans="1:19" s="32" customFormat="1" ht="13.8">
      <c r="A20" s="119">
        <v>3</v>
      </c>
      <c r="B20" s="189" t="s">
        <v>144</v>
      </c>
      <c r="C20" s="137" t="s">
        <v>151</v>
      </c>
      <c r="D20" s="206" t="s">
        <v>127</v>
      </c>
      <c r="E20" s="207">
        <v>12</v>
      </c>
      <c r="F20" s="66"/>
      <c r="G20" s="67"/>
      <c r="H20" s="67"/>
      <c r="I20" s="67"/>
      <c r="J20" s="67"/>
      <c r="K20" s="68">
        <f t="shared" si="0"/>
        <v>0</v>
      </c>
      <c r="L20" s="68">
        <f t="shared" si="1"/>
        <v>0</v>
      </c>
      <c r="M20" s="68">
        <f t="shared" si="2"/>
        <v>0</v>
      </c>
      <c r="N20" s="68">
        <f t="shared" si="3"/>
        <v>0</v>
      </c>
      <c r="O20" s="68">
        <f t="shared" si="4"/>
        <v>0</v>
      </c>
      <c r="P20" s="68">
        <f t="shared" si="5"/>
        <v>0</v>
      </c>
      <c r="S20" s="149"/>
    </row>
    <row r="21" spans="1:19" s="32" customFormat="1" ht="13.8">
      <c r="A21" s="119">
        <v>4</v>
      </c>
      <c r="B21" s="189" t="s">
        <v>144</v>
      </c>
      <c r="C21" s="137" t="s">
        <v>408</v>
      </c>
      <c r="D21" s="206" t="s">
        <v>14</v>
      </c>
      <c r="E21" s="207">
        <v>290</v>
      </c>
      <c r="F21" s="66"/>
      <c r="G21" s="67"/>
      <c r="H21" s="67"/>
      <c r="I21" s="67"/>
      <c r="J21" s="67"/>
      <c r="K21" s="68">
        <f>SUM(H21:J21)</f>
        <v>0</v>
      </c>
      <c r="L21" s="68">
        <f>ROUND(E21*F21,2)</f>
        <v>0</v>
      </c>
      <c r="M21" s="68">
        <f>ROUND(E21*H21,2)</f>
        <v>0</v>
      </c>
      <c r="N21" s="68">
        <f>ROUND(E21*I21,2)</f>
        <v>0</v>
      </c>
      <c r="O21" s="68">
        <f>ROUND(E21*J21,2)</f>
        <v>0</v>
      </c>
      <c r="P21" s="68">
        <f>SUM(M21:O21)</f>
        <v>0</v>
      </c>
      <c r="S21" s="149"/>
    </row>
    <row r="22" spans="1:19" s="32" customFormat="1" ht="13.8">
      <c r="A22" s="119">
        <v>5</v>
      </c>
      <c r="B22" s="189" t="s">
        <v>144</v>
      </c>
      <c r="C22" s="139" t="s">
        <v>410</v>
      </c>
      <c r="D22" s="206" t="s">
        <v>409</v>
      </c>
      <c r="E22" s="208">
        <v>30</v>
      </c>
      <c r="F22" s="66"/>
      <c r="G22" s="67"/>
      <c r="H22" s="67"/>
      <c r="I22" s="67"/>
      <c r="J22" s="67"/>
      <c r="K22" s="68">
        <f>SUM(H22:J22)</f>
        <v>0</v>
      </c>
      <c r="L22" s="68">
        <f>ROUND(E22*F22,2)</f>
        <v>0</v>
      </c>
      <c r="M22" s="68">
        <f>ROUND(E22*H22,2)</f>
        <v>0</v>
      </c>
      <c r="N22" s="68">
        <f>ROUND(E22*I22,2)</f>
        <v>0</v>
      </c>
      <c r="O22" s="68">
        <f>ROUND(E22*J22,2)</f>
        <v>0</v>
      </c>
      <c r="P22" s="68">
        <f>SUM(M22:O22)</f>
        <v>0</v>
      </c>
      <c r="S22" s="149"/>
    </row>
    <row r="23" spans="1:19" s="32" customFormat="1" ht="13.8">
      <c r="A23" s="119">
        <v>6</v>
      </c>
      <c r="B23" s="189" t="s">
        <v>144</v>
      </c>
      <c r="C23" s="137" t="s">
        <v>163</v>
      </c>
      <c r="D23" s="206" t="s">
        <v>14</v>
      </c>
      <c r="E23" s="207">
        <v>1905</v>
      </c>
      <c r="F23" s="66"/>
      <c r="G23" s="67"/>
      <c r="H23" s="67"/>
      <c r="I23" s="67"/>
      <c r="J23" s="67"/>
      <c r="K23" s="68">
        <f t="shared" si="0"/>
        <v>0</v>
      </c>
      <c r="L23" s="68">
        <f t="shared" si="1"/>
        <v>0</v>
      </c>
      <c r="M23" s="68">
        <f t="shared" si="2"/>
        <v>0</v>
      </c>
      <c r="N23" s="68">
        <f t="shared" si="3"/>
        <v>0</v>
      </c>
      <c r="O23" s="68">
        <f t="shared" si="4"/>
        <v>0</v>
      </c>
      <c r="P23" s="68">
        <f t="shared" si="5"/>
        <v>0</v>
      </c>
      <c r="S23" s="149"/>
    </row>
    <row r="24" spans="1:19" s="32" customFormat="1" ht="13.8">
      <c r="A24" s="119">
        <v>7</v>
      </c>
      <c r="B24" s="189" t="s">
        <v>144</v>
      </c>
      <c r="C24" s="138" t="s">
        <v>111</v>
      </c>
      <c r="D24" s="206" t="s">
        <v>85</v>
      </c>
      <c r="E24" s="207">
        <v>45</v>
      </c>
      <c r="F24" s="66"/>
      <c r="G24" s="67"/>
      <c r="H24" s="67"/>
      <c r="I24" s="67"/>
      <c r="J24" s="67"/>
      <c r="K24" s="68">
        <f t="shared" si="0"/>
        <v>0</v>
      </c>
      <c r="L24" s="68">
        <f t="shared" si="1"/>
        <v>0</v>
      </c>
      <c r="M24" s="68">
        <f t="shared" si="2"/>
        <v>0</v>
      </c>
      <c r="N24" s="68">
        <f t="shared" si="3"/>
        <v>0</v>
      </c>
      <c r="O24" s="68">
        <f t="shared" si="4"/>
        <v>0</v>
      </c>
      <c r="P24" s="68">
        <f t="shared" si="5"/>
        <v>0</v>
      </c>
      <c r="S24" s="149"/>
    </row>
    <row r="25" spans="1:19" s="32" customFormat="1" ht="13.8">
      <c r="A25" s="119">
        <v>8</v>
      </c>
      <c r="B25" s="189" t="s">
        <v>144</v>
      </c>
      <c r="C25" s="139" t="s">
        <v>406</v>
      </c>
      <c r="D25" s="206" t="s">
        <v>14</v>
      </c>
      <c r="E25" s="208">
        <v>3725</v>
      </c>
      <c r="F25" s="66"/>
      <c r="G25" s="67"/>
      <c r="H25" s="67"/>
      <c r="I25" s="67"/>
      <c r="J25" s="67"/>
      <c r="K25" s="68">
        <f t="shared" si="0"/>
        <v>0</v>
      </c>
      <c r="L25" s="68">
        <f t="shared" si="1"/>
        <v>0</v>
      </c>
      <c r="M25" s="68">
        <f t="shared" si="2"/>
        <v>0</v>
      </c>
      <c r="N25" s="68">
        <f t="shared" si="3"/>
        <v>0</v>
      </c>
      <c r="O25" s="68">
        <f t="shared" si="4"/>
        <v>0</v>
      </c>
      <c r="P25" s="68">
        <f t="shared" si="5"/>
        <v>0</v>
      </c>
      <c r="S25" s="149"/>
    </row>
    <row r="26" spans="1:19" s="32" customFormat="1" ht="13.8">
      <c r="A26" s="119">
        <v>9</v>
      </c>
      <c r="B26" s="189" t="s">
        <v>144</v>
      </c>
      <c r="C26" s="139" t="s">
        <v>407</v>
      </c>
      <c r="D26" s="206" t="s">
        <v>14</v>
      </c>
      <c r="E26" s="208">
        <v>1905</v>
      </c>
      <c r="F26" s="66"/>
      <c r="G26" s="67"/>
      <c r="H26" s="67"/>
      <c r="I26" s="67"/>
      <c r="J26" s="67"/>
      <c r="K26" s="68">
        <f t="shared" si="0"/>
        <v>0</v>
      </c>
      <c r="L26" s="68">
        <f t="shared" si="1"/>
        <v>0</v>
      </c>
      <c r="M26" s="68">
        <f t="shared" si="2"/>
        <v>0</v>
      </c>
      <c r="N26" s="68">
        <f t="shared" si="3"/>
        <v>0</v>
      </c>
      <c r="O26" s="68">
        <f t="shared" si="4"/>
        <v>0</v>
      </c>
      <c r="P26" s="68">
        <f t="shared" si="5"/>
        <v>0</v>
      </c>
      <c r="S26" s="149"/>
    </row>
    <row r="27" spans="1:19" s="32" customFormat="1" ht="41.4">
      <c r="A27" s="119">
        <v>10</v>
      </c>
      <c r="B27" s="189" t="s">
        <v>144</v>
      </c>
      <c r="C27" s="139" t="s">
        <v>139</v>
      </c>
      <c r="D27" s="206" t="s">
        <v>14</v>
      </c>
      <c r="E27" s="208">
        <v>1905</v>
      </c>
      <c r="F27" s="66"/>
      <c r="G27" s="67"/>
      <c r="H27" s="67"/>
      <c r="I27" s="67"/>
      <c r="J27" s="67"/>
      <c r="K27" s="68">
        <f t="shared" si="0"/>
        <v>0</v>
      </c>
      <c r="L27" s="68">
        <f t="shared" si="1"/>
        <v>0</v>
      </c>
      <c r="M27" s="68">
        <f t="shared" si="2"/>
        <v>0</v>
      </c>
      <c r="N27" s="68">
        <f t="shared" si="3"/>
        <v>0</v>
      </c>
      <c r="O27" s="68">
        <f t="shared" si="4"/>
        <v>0</v>
      </c>
      <c r="P27" s="68">
        <f t="shared" si="5"/>
        <v>0</v>
      </c>
      <c r="S27" s="149"/>
    </row>
    <row r="28" spans="1:19" s="32" customFormat="1" ht="14.4">
      <c r="A28" s="119"/>
      <c r="B28" s="189"/>
      <c r="C28" s="216" t="s">
        <v>418</v>
      </c>
      <c r="D28" s="210"/>
      <c r="E28" s="210"/>
      <c r="F28" s="66"/>
      <c r="G28" s="67"/>
      <c r="H28" s="67"/>
      <c r="I28" s="67"/>
      <c r="J28" s="67"/>
      <c r="K28" s="68">
        <f t="shared" si="0"/>
        <v>0</v>
      </c>
      <c r="L28" s="68">
        <f>ROUND(E28*F28,2)</f>
        <v>0</v>
      </c>
      <c r="M28" s="68">
        <f>ROUND(E28*H28,2)</f>
        <v>0</v>
      </c>
      <c r="N28" s="68">
        <f>ROUND(E28*I28,2)</f>
        <v>0</v>
      </c>
      <c r="O28" s="68">
        <f>ROUND(E28*J28,2)</f>
        <v>0</v>
      </c>
      <c r="P28" s="68">
        <f t="shared" si="5"/>
        <v>0</v>
      </c>
      <c r="S28" s="149"/>
    </row>
    <row r="29" spans="1:19" s="221" customFormat="1" ht="27.6">
      <c r="A29" s="294">
        <v>11</v>
      </c>
      <c r="B29" s="189" t="s">
        <v>144</v>
      </c>
      <c r="C29" s="137" t="s">
        <v>416</v>
      </c>
      <c r="D29" s="206" t="s">
        <v>127</v>
      </c>
      <c r="E29" s="207">
        <v>17</v>
      </c>
      <c r="F29" s="224"/>
      <c r="G29" s="67"/>
      <c r="H29" s="67"/>
      <c r="I29" s="67"/>
      <c r="J29" s="67"/>
      <c r="K29" s="220">
        <f t="shared" si="0"/>
        <v>0</v>
      </c>
      <c r="L29" s="220">
        <f>ROUND(E29*F29,2)</f>
        <v>0</v>
      </c>
      <c r="M29" s="220">
        <f>ROUND(E29*H29,2)</f>
        <v>0</v>
      </c>
      <c r="N29" s="220">
        <f>ROUND(E29*I29,2)</f>
        <v>0</v>
      </c>
      <c r="O29" s="220">
        <f>ROUND(E29*J29,2)</f>
        <v>0</v>
      </c>
      <c r="P29" s="220">
        <f t="shared" si="5"/>
        <v>0</v>
      </c>
      <c r="S29" s="295"/>
    </row>
    <row r="30" spans="1:19" s="221" customFormat="1" ht="13.8">
      <c r="A30" s="294">
        <v>12</v>
      </c>
      <c r="B30" s="189" t="s">
        <v>144</v>
      </c>
      <c r="C30" s="139" t="s">
        <v>417</v>
      </c>
      <c r="D30" s="206" t="s">
        <v>14</v>
      </c>
      <c r="E30" s="207">
        <v>108</v>
      </c>
      <c r="F30" s="224"/>
      <c r="G30" s="67"/>
      <c r="H30" s="67"/>
      <c r="I30" s="67"/>
      <c r="J30" s="67"/>
      <c r="K30" s="220">
        <f t="shared" si="0"/>
        <v>0</v>
      </c>
      <c r="L30" s="220">
        <f>ROUND(E30*F30,2)</f>
        <v>0</v>
      </c>
      <c r="M30" s="220">
        <f>ROUND(E30*H30,2)</f>
        <v>0</v>
      </c>
      <c r="N30" s="220">
        <f>ROUND(E30*I30,2)</f>
        <v>0</v>
      </c>
      <c r="O30" s="220">
        <f>ROUND(E30*J30,2)</f>
        <v>0</v>
      </c>
      <c r="P30" s="220">
        <f t="shared" si="5"/>
        <v>0</v>
      </c>
      <c r="S30" s="295"/>
    </row>
    <row r="31" spans="1:19" s="32" customFormat="1" ht="14.4">
      <c r="A31" s="119"/>
      <c r="B31" s="189"/>
      <c r="C31" s="216" t="s">
        <v>164</v>
      </c>
      <c r="D31" s="210"/>
      <c r="E31" s="210"/>
      <c r="F31" s="66"/>
      <c r="G31" s="67"/>
      <c r="H31" s="67"/>
      <c r="I31" s="67"/>
      <c r="J31" s="67"/>
      <c r="K31" s="68">
        <f t="shared" ref="K31:K36" si="6">SUM(H31:J31)</f>
        <v>0</v>
      </c>
      <c r="L31" s="68">
        <f t="shared" si="1"/>
        <v>0</v>
      </c>
      <c r="M31" s="68">
        <f t="shared" si="2"/>
        <v>0</v>
      </c>
      <c r="N31" s="68">
        <f t="shared" si="3"/>
        <v>0</v>
      </c>
      <c r="O31" s="68">
        <f t="shared" si="4"/>
        <v>0</v>
      </c>
      <c r="P31" s="68">
        <f t="shared" ref="P31:P39" si="7">SUM(M31:O31)</f>
        <v>0</v>
      </c>
      <c r="S31" s="149"/>
    </row>
    <row r="32" spans="1:19" s="32" customFormat="1" ht="13.8">
      <c r="A32" s="119">
        <v>13</v>
      </c>
      <c r="B32" s="189" t="s">
        <v>144</v>
      </c>
      <c r="C32" s="140" t="s">
        <v>411</v>
      </c>
      <c r="D32" s="206" t="s">
        <v>82</v>
      </c>
      <c r="E32" s="207">
        <v>800</v>
      </c>
      <c r="F32" s="66"/>
      <c r="G32" s="67"/>
      <c r="H32" s="67"/>
      <c r="I32" s="67"/>
      <c r="J32" s="67"/>
      <c r="K32" s="68">
        <f t="shared" si="6"/>
        <v>0</v>
      </c>
      <c r="L32" s="68">
        <f t="shared" si="1"/>
        <v>0</v>
      </c>
      <c r="M32" s="68">
        <f t="shared" si="2"/>
        <v>0</v>
      </c>
      <c r="N32" s="68">
        <f t="shared" si="3"/>
        <v>0</v>
      </c>
      <c r="O32" s="68">
        <f t="shared" si="4"/>
        <v>0</v>
      </c>
      <c r="P32" s="68">
        <f t="shared" si="7"/>
        <v>0</v>
      </c>
      <c r="S32" s="149"/>
    </row>
    <row r="33" spans="1:19" s="32" customFormat="1" ht="13.8">
      <c r="A33" s="119">
        <v>14</v>
      </c>
      <c r="B33" s="189" t="s">
        <v>144</v>
      </c>
      <c r="C33" s="139" t="s">
        <v>412</v>
      </c>
      <c r="D33" s="206" t="s">
        <v>14</v>
      </c>
      <c r="E33" s="207">
        <v>800</v>
      </c>
      <c r="F33" s="66"/>
      <c r="G33" s="67"/>
      <c r="H33" s="67"/>
      <c r="I33" s="67"/>
      <c r="J33" s="67"/>
      <c r="K33" s="68">
        <f t="shared" si="6"/>
        <v>0</v>
      </c>
      <c r="L33" s="68">
        <f t="shared" si="1"/>
        <v>0</v>
      </c>
      <c r="M33" s="68">
        <f t="shared" si="2"/>
        <v>0</v>
      </c>
      <c r="N33" s="68">
        <f t="shared" si="3"/>
        <v>0</v>
      </c>
      <c r="O33" s="68">
        <f t="shared" si="4"/>
        <v>0</v>
      </c>
      <c r="P33" s="68">
        <f t="shared" si="7"/>
        <v>0</v>
      </c>
      <c r="S33" s="149"/>
    </row>
    <row r="34" spans="1:19" s="32" customFormat="1" ht="13.8">
      <c r="A34" s="119">
        <v>15</v>
      </c>
      <c r="B34" s="189" t="s">
        <v>144</v>
      </c>
      <c r="C34" s="140" t="s">
        <v>413</v>
      </c>
      <c r="D34" s="206" t="s">
        <v>14</v>
      </c>
      <c r="E34" s="207">
        <v>100</v>
      </c>
      <c r="F34" s="66"/>
      <c r="G34" s="67"/>
      <c r="H34" s="67"/>
      <c r="I34" s="67"/>
      <c r="J34" s="67"/>
      <c r="K34" s="68">
        <f t="shared" si="6"/>
        <v>0</v>
      </c>
      <c r="L34" s="68">
        <f>ROUND(E34*F34,2)</f>
        <v>0</v>
      </c>
      <c r="M34" s="68">
        <f>ROUND(E34*H34,2)</f>
        <v>0</v>
      </c>
      <c r="N34" s="68">
        <f>ROUND(E34*I34,2)</f>
        <v>0</v>
      </c>
      <c r="O34" s="68">
        <f>ROUND(E34*J34,2)</f>
        <v>0</v>
      </c>
      <c r="P34" s="68">
        <f t="shared" si="7"/>
        <v>0</v>
      </c>
      <c r="S34" s="149"/>
    </row>
    <row r="35" spans="1:19" s="32" customFormat="1" ht="13.8">
      <c r="A35" s="119">
        <v>16</v>
      </c>
      <c r="B35" s="189" t="s">
        <v>144</v>
      </c>
      <c r="C35" s="139" t="s">
        <v>412</v>
      </c>
      <c r="D35" s="206" t="s">
        <v>14</v>
      </c>
      <c r="E35" s="207">
        <v>110</v>
      </c>
      <c r="F35" s="66"/>
      <c r="G35" s="67"/>
      <c r="H35" s="67"/>
      <c r="I35" s="67"/>
      <c r="J35" s="67"/>
      <c r="K35" s="68">
        <f t="shared" si="6"/>
        <v>0</v>
      </c>
      <c r="L35" s="68">
        <f>ROUND(E35*F35,2)</f>
        <v>0</v>
      </c>
      <c r="M35" s="68">
        <f>ROUND(E35*H35,2)</f>
        <v>0</v>
      </c>
      <c r="N35" s="68">
        <f>ROUND(E35*I35,2)</f>
        <v>0</v>
      </c>
      <c r="O35" s="68">
        <f>ROUND(E35*J35,2)</f>
        <v>0</v>
      </c>
      <c r="P35" s="68">
        <f t="shared" si="7"/>
        <v>0</v>
      </c>
      <c r="S35" s="149"/>
    </row>
    <row r="36" spans="1:19" ht="13.8">
      <c r="A36" s="119">
        <v>17</v>
      </c>
      <c r="B36" s="189" t="s">
        <v>144</v>
      </c>
      <c r="C36" s="143" t="s">
        <v>113</v>
      </c>
      <c r="D36" s="144" t="s">
        <v>127</v>
      </c>
      <c r="E36" s="144">
        <v>1</v>
      </c>
      <c r="F36" s="66"/>
      <c r="G36" s="67"/>
      <c r="H36" s="67"/>
      <c r="I36" s="67"/>
      <c r="J36" s="67"/>
      <c r="K36" s="68">
        <f t="shared" si="6"/>
        <v>0</v>
      </c>
      <c r="L36" s="68">
        <f t="shared" si="1"/>
        <v>0</v>
      </c>
      <c r="M36" s="68">
        <f t="shared" si="2"/>
        <v>0</v>
      </c>
      <c r="N36" s="68">
        <f t="shared" si="3"/>
        <v>0</v>
      </c>
      <c r="O36" s="68">
        <f t="shared" si="4"/>
        <v>0</v>
      </c>
      <c r="P36" s="68">
        <f t="shared" si="7"/>
        <v>0</v>
      </c>
      <c r="S36" s="149"/>
    </row>
    <row r="37" spans="1:19" ht="14.4" thickBot="1">
      <c r="A37" s="91"/>
      <c r="B37" s="82"/>
      <c r="C37" s="145" t="s">
        <v>75</v>
      </c>
      <c r="D37" s="146" t="s">
        <v>13</v>
      </c>
      <c r="E37" s="85"/>
      <c r="F37" s="86"/>
      <c r="G37" s="87"/>
      <c r="H37" s="87"/>
      <c r="I37" s="87"/>
      <c r="J37" s="87"/>
      <c r="K37" s="88"/>
      <c r="L37" s="89">
        <f>SUM(L17:L36)</f>
        <v>0</v>
      </c>
      <c r="M37" s="89">
        <f>SUM(M17:M36)</f>
        <v>0</v>
      </c>
      <c r="N37" s="89">
        <f>SUM(N17:N36)</f>
        <v>0</v>
      </c>
      <c r="O37" s="89">
        <f>SUM(O17:O36)</f>
        <v>0</v>
      </c>
      <c r="P37" s="89">
        <f t="shared" si="7"/>
        <v>0</v>
      </c>
    </row>
    <row r="38" spans="1:19" ht="13.8">
      <c r="A38" s="14"/>
      <c r="B38" s="5"/>
      <c r="C38" s="351" t="s">
        <v>429</v>
      </c>
      <c r="D38" s="352"/>
      <c r="E38" s="352"/>
      <c r="F38" s="352"/>
      <c r="G38" s="352"/>
      <c r="H38" s="352"/>
      <c r="I38" s="352"/>
      <c r="J38" s="352"/>
      <c r="K38" s="353"/>
      <c r="L38" s="25"/>
      <c r="M38" s="16"/>
      <c r="N38" s="2">
        <f>ROUND(N37*3%,2)</f>
        <v>0</v>
      </c>
      <c r="O38" s="15"/>
      <c r="P38" s="69">
        <f t="shared" si="7"/>
        <v>0</v>
      </c>
    </row>
    <row r="39" spans="1:19" ht="13.8">
      <c r="A39" s="26"/>
      <c r="B39" s="27"/>
      <c r="C39" s="354" t="s">
        <v>27</v>
      </c>
      <c r="D39" s="336"/>
      <c r="E39" s="336"/>
      <c r="F39" s="336"/>
      <c r="G39" s="336"/>
      <c r="H39" s="336"/>
      <c r="I39" s="336"/>
      <c r="J39" s="336"/>
      <c r="K39" s="355"/>
      <c r="L39" s="28">
        <f>L37</f>
        <v>0</v>
      </c>
      <c r="M39" s="33">
        <f>M37+M38</f>
        <v>0</v>
      </c>
      <c r="N39" s="33">
        <f>N37+N38</f>
        <v>0</v>
      </c>
      <c r="O39" s="33">
        <f>O37+O38</f>
        <v>0</v>
      </c>
      <c r="P39" s="33">
        <f t="shared" si="7"/>
        <v>0</v>
      </c>
    </row>
    <row r="40" spans="1:19" ht="13.8">
      <c r="A40" s="362"/>
      <c r="B40" s="363"/>
      <c r="C40" s="363"/>
      <c r="D40" s="363"/>
      <c r="E40" s="363"/>
      <c r="F40" s="363"/>
      <c r="G40" s="363"/>
      <c r="H40" s="363"/>
      <c r="I40" s="363"/>
      <c r="J40" s="363"/>
      <c r="K40" s="363"/>
      <c r="L40" s="363"/>
      <c r="M40" s="363"/>
      <c r="N40" s="363"/>
      <c r="O40" s="363"/>
      <c r="P40" s="364"/>
    </row>
    <row r="41" spans="1:19" s="32" customFormat="1" ht="13.8">
      <c r="A41" s="342" t="s">
        <v>49</v>
      </c>
      <c r="B41" s="343"/>
      <c r="C41" s="343"/>
      <c r="D41" s="343"/>
      <c r="E41" s="343"/>
      <c r="F41" s="343"/>
      <c r="G41" s="343"/>
      <c r="H41" s="343"/>
      <c r="I41" s="343"/>
      <c r="J41" s="343"/>
      <c r="K41" s="343"/>
      <c r="L41" s="343"/>
      <c r="M41" s="343"/>
      <c r="N41" s="29"/>
      <c r="O41" s="29"/>
      <c r="P41" s="198">
        <f>P39</f>
        <v>0</v>
      </c>
    </row>
    <row r="42" spans="1:19" ht="13.8">
      <c r="A42" s="344"/>
      <c r="B42" s="345"/>
      <c r="C42" s="345"/>
      <c r="D42" s="345"/>
      <c r="E42" s="345"/>
      <c r="F42" s="345"/>
      <c r="G42" s="345"/>
      <c r="H42" s="345"/>
      <c r="I42" s="345"/>
      <c r="J42" s="345"/>
      <c r="K42" s="345"/>
      <c r="L42" s="345"/>
      <c r="M42" s="345"/>
      <c r="N42" s="345"/>
      <c r="O42" s="345"/>
      <c r="P42" s="346"/>
    </row>
    <row r="43" spans="1:19" ht="13.8">
      <c r="A43" s="367" t="s">
        <v>42</v>
      </c>
      <c r="B43" s="341"/>
      <c r="C43" s="365"/>
      <c r="D43" s="365"/>
      <c r="E43" s="365"/>
      <c r="F43" s="341"/>
      <c r="G43" s="341"/>
      <c r="H43" s="341"/>
      <c r="I43" s="341" t="s">
        <v>44</v>
      </c>
      <c r="J43" s="341"/>
      <c r="K43" s="341"/>
      <c r="L43" s="365"/>
      <c r="M43" s="365"/>
      <c r="N43" s="365"/>
      <c r="O43" s="365"/>
      <c r="P43" s="366"/>
    </row>
    <row r="44" spans="1:19" ht="13.8">
      <c r="A44" s="367"/>
      <c r="B44" s="341"/>
      <c r="C44" s="370" t="s">
        <v>43</v>
      </c>
      <c r="D44" s="370"/>
      <c r="E44" s="370"/>
      <c r="F44" s="341"/>
      <c r="G44" s="341"/>
      <c r="H44" s="341"/>
      <c r="I44" s="341"/>
      <c r="J44" s="341"/>
      <c r="K44" s="341"/>
      <c r="L44" s="370" t="s">
        <v>43</v>
      </c>
      <c r="M44" s="370"/>
      <c r="N44" s="370"/>
      <c r="O44" s="370"/>
      <c r="P44" s="371"/>
    </row>
    <row r="45" spans="1:19" ht="13.8">
      <c r="A45" s="344"/>
      <c r="B45" s="345"/>
      <c r="C45" s="345"/>
      <c r="D45" s="345"/>
      <c r="E45" s="345"/>
      <c r="F45" s="345"/>
      <c r="G45" s="345"/>
      <c r="H45" s="345"/>
      <c r="I45" s="345"/>
      <c r="J45" s="345"/>
      <c r="K45" s="345"/>
      <c r="L45" s="345"/>
      <c r="M45" s="345"/>
      <c r="N45" s="345"/>
      <c r="O45" s="345"/>
      <c r="P45" s="346"/>
    </row>
    <row r="46" spans="1:19" s="4" customFormat="1" ht="13.8">
      <c r="A46" s="199"/>
      <c r="B46" s="200"/>
      <c r="C46" s="201"/>
      <c r="D46" s="202"/>
      <c r="E46" s="203"/>
      <c r="F46" s="203"/>
      <c r="G46" s="203"/>
      <c r="H46" s="202"/>
      <c r="I46" s="203"/>
      <c r="J46" s="360" t="s">
        <v>158</v>
      </c>
      <c r="K46" s="360"/>
      <c r="L46" s="361"/>
      <c r="M46" s="361"/>
      <c r="N46" s="361"/>
      <c r="O46" s="361"/>
      <c r="P46" s="204"/>
    </row>
    <row r="47" spans="1:19" ht="13.8">
      <c r="F47" s="13"/>
    </row>
    <row r="48" spans="1:19" ht="13.8">
      <c r="F48" s="13"/>
    </row>
    <row r="49" spans="6:6" ht="13.8">
      <c r="F49" s="13"/>
    </row>
    <row r="50" spans="6:6" ht="13.8">
      <c r="F50" s="13"/>
    </row>
    <row r="51" spans="6:6" ht="13.8">
      <c r="F51" s="13"/>
    </row>
    <row r="52" spans="6:6" ht="13.8">
      <c r="F52" s="13"/>
    </row>
    <row r="53" spans="6:6" ht="13.8">
      <c r="F53" s="13"/>
    </row>
  </sheetData>
  <mergeCells count="37">
    <mergeCell ref="A8:B8"/>
    <mergeCell ref="C8:P8"/>
    <mergeCell ref="A1:P1"/>
    <mergeCell ref="A2:P2"/>
    <mergeCell ref="A3:P3"/>
    <mergeCell ref="A4:B4"/>
    <mergeCell ref="C4:P4"/>
    <mergeCell ref="A5:B5"/>
    <mergeCell ref="C5:P5"/>
    <mergeCell ref="A6:B6"/>
    <mergeCell ref="C6:P6"/>
    <mergeCell ref="A7:B7"/>
    <mergeCell ref="C7:P7"/>
    <mergeCell ref="D9:E9"/>
    <mergeCell ref="F9:H9"/>
    <mergeCell ref="I9:L9"/>
    <mergeCell ref="M9:N9"/>
    <mergeCell ref="J46:O46"/>
    <mergeCell ref="A42:P42"/>
    <mergeCell ref="A40:P40"/>
    <mergeCell ref="L43:P43"/>
    <mergeCell ref="A43:B43"/>
    <mergeCell ref="C43:E43"/>
    <mergeCell ref="A44:B44"/>
    <mergeCell ref="C44:E44"/>
    <mergeCell ref="F44:K44"/>
    <mergeCell ref="L44:P44"/>
    <mergeCell ref="F43:H43"/>
    <mergeCell ref="I43:K43"/>
    <mergeCell ref="A41:M41"/>
    <mergeCell ref="A45:P45"/>
    <mergeCell ref="O10:P10"/>
    <mergeCell ref="F11:K11"/>
    <mergeCell ref="C38:K38"/>
    <mergeCell ref="C39:K39"/>
    <mergeCell ref="A10:I10"/>
    <mergeCell ref="J10:K10"/>
  </mergeCells>
  <phoneticPr fontId="14" type="noConversion"/>
  <printOptions horizontalCentered="1" gridLines="1"/>
  <pageMargins left="0" right="0" top="0.70866141732283472" bottom="0.51181102362204722" header="0.51181102362204722" footer="0.51181102362204722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7"/>
  <dimension ref="A1:S60"/>
  <sheetViews>
    <sheetView showZeros="0" topLeftCell="A37" zoomScale="90" zoomScaleNormal="90" workbookViewId="0">
      <selection activeCell="C45" sqref="C45:K45"/>
    </sheetView>
  </sheetViews>
  <sheetFormatPr defaultColWidth="9.109375" defaultRowHeight="13.2"/>
  <cols>
    <col min="1" max="1" width="7.33203125" style="1" customWidth="1"/>
    <col min="2" max="2" width="8.33203125" style="1" customWidth="1"/>
    <col min="3" max="3" width="41.5546875" style="1" customWidth="1"/>
    <col min="4" max="4" width="6.88671875" style="1" bestFit="1" customWidth="1"/>
    <col min="5" max="5" width="17.88671875" style="63" customWidth="1"/>
    <col min="6" max="6" width="6.6640625" style="1" customWidth="1"/>
    <col min="7" max="7" width="7" style="1" customWidth="1"/>
    <col min="8" max="8" width="6.109375" style="1" customWidth="1"/>
    <col min="9" max="9" width="7.5546875" style="1" customWidth="1"/>
    <col min="10" max="10" width="6.33203125" style="1" customWidth="1"/>
    <col min="11" max="11" width="12.44140625" style="1" customWidth="1"/>
    <col min="12" max="12" width="9.44140625" style="1" customWidth="1"/>
    <col min="13" max="13" width="10.109375" style="1" bestFit="1" customWidth="1"/>
    <col min="14" max="14" width="10.5546875" style="1" customWidth="1"/>
    <col min="15" max="15" width="9" style="1" bestFit="1" customWidth="1"/>
    <col min="16" max="16" width="10.44140625" style="1" customWidth="1"/>
    <col min="17" max="17" width="9.109375" style="1"/>
    <col min="18" max="18" width="9.5546875" style="1" bestFit="1" customWidth="1"/>
    <col min="19" max="16384" width="9.109375" style="1"/>
  </cols>
  <sheetData>
    <row r="1" spans="1:16" ht="30.75" customHeight="1">
      <c r="A1" s="369" t="s">
        <v>126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</row>
    <row r="2" spans="1:16" ht="17.399999999999999">
      <c r="A2" s="338" t="s">
        <v>155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</row>
    <row r="3" spans="1:16" ht="14.25" customHeight="1">
      <c r="A3" s="339" t="s">
        <v>2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</row>
    <row r="4" spans="1:16" ht="14.25" customHeight="1">
      <c r="A4" s="330" t="s">
        <v>3</v>
      </c>
      <c r="B4" s="330"/>
      <c r="C4" s="368" t="str">
        <f>Kopizm.apr.!C6</f>
        <v>Daugmales skola</v>
      </c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</row>
    <row r="5" spans="1:16" ht="14.25" customHeight="1">
      <c r="A5" s="333"/>
      <c r="B5" s="333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</row>
    <row r="6" spans="1:16" ht="14.25" customHeight="1">
      <c r="A6" s="330" t="s">
        <v>4</v>
      </c>
      <c r="B6" s="330"/>
      <c r="C6" s="368" t="str">
        <f>Kopizm.apr.!C8</f>
        <v xml:space="preserve">Daugmales pamatskolas ēkas renovācija </v>
      </c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8"/>
    </row>
    <row r="7" spans="1:16" ht="14.25" customHeight="1">
      <c r="A7" s="330" t="s">
        <v>5</v>
      </c>
      <c r="B7" s="330"/>
      <c r="C7" s="336" t="str">
        <f>Kopizm.apr.!C9</f>
        <v>"Skola", Daugmales pagasts, Ķekavas novads.</v>
      </c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</row>
    <row r="8" spans="1:16" ht="14.25" customHeight="1">
      <c r="A8" s="330" t="s">
        <v>6</v>
      </c>
      <c r="B8" s="330"/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</row>
    <row r="9" spans="1:16" ht="14.25" customHeight="1">
      <c r="A9" s="22" t="s">
        <v>7</v>
      </c>
      <c r="B9" s="20" t="str">
        <f>Kopizm.apr.!E13&amp;"."</f>
        <v>.</v>
      </c>
      <c r="C9" s="22" t="s">
        <v>9</v>
      </c>
      <c r="D9" s="356" t="s">
        <v>157</v>
      </c>
      <c r="E9" s="356"/>
      <c r="F9" s="357" t="s">
        <v>10</v>
      </c>
      <c r="G9" s="357"/>
      <c r="H9" s="357"/>
      <c r="I9" s="339" t="s">
        <v>11</v>
      </c>
      <c r="J9" s="339"/>
      <c r="K9" s="339"/>
      <c r="L9" s="339"/>
      <c r="M9" s="358">
        <f>P48</f>
        <v>0</v>
      </c>
      <c r="N9" s="359"/>
      <c r="O9" s="3" t="s">
        <v>13</v>
      </c>
      <c r="P9" s="21"/>
    </row>
    <row r="10" spans="1:16" ht="14.25" customHeight="1" thickBot="1">
      <c r="A10" s="333"/>
      <c r="B10" s="333"/>
      <c r="C10" s="333"/>
      <c r="D10" s="333"/>
      <c r="E10" s="333"/>
      <c r="F10" s="333"/>
      <c r="G10" s="333"/>
      <c r="H10" s="333"/>
      <c r="I10" s="333"/>
      <c r="J10" s="333" t="s">
        <v>12</v>
      </c>
      <c r="K10" s="333"/>
      <c r="L10" s="20" t="str">
        <f>'1-1'!L10</f>
        <v>.</v>
      </c>
      <c r="M10" s="3" t="s">
        <v>8</v>
      </c>
      <c r="N10" s="23">
        <f>'1-1'!N10</f>
        <v>0</v>
      </c>
      <c r="O10" s="347">
        <f>'1-1'!O10:P10</f>
        <v>0</v>
      </c>
      <c r="P10" s="347"/>
    </row>
    <row r="11" spans="1:16" ht="15.75" customHeight="1" thickBot="1">
      <c r="A11" s="6" t="s">
        <v>15</v>
      </c>
      <c r="B11" s="6"/>
      <c r="C11" s="7"/>
      <c r="D11" s="6" t="s">
        <v>16</v>
      </c>
      <c r="E11" s="59" t="s">
        <v>17</v>
      </c>
      <c r="F11" s="348" t="s">
        <v>29</v>
      </c>
      <c r="G11" s="349"/>
      <c r="H11" s="349"/>
      <c r="I11" s="349"/>
      <c r="J11" s="349"/>
      <c r="K11" s="350"/>
      <c r="L11" s="9"/>
      <c r="M11" s="9"/>
      <c r="N11" s="9" t="s">
        <v>19</v>
      </c>
      <c r="O11" s="9" t="s">
        <v>18</v>
      </c>
      <c r="P11" s="8" t="s">
        <v>13</v>
      </c>
    </row>
    <row r="12" spans="1:16" ht="13.8">
      <c r="A12" s="10" t="s">
        <v>20</v>
      </c>
      <c r="B12" s="10" t="s">
        <v>41</v>
      </c>
      <c r="C12" s="10" t="s">
        <v>28</v>
      </c>
      <c r="D12" s="10" t="s">
        <v>21</v>
      </c>
      <c r="E12" s="60" t="s">
        <v>22</v>
      </c>
      <c r="F12" s="10" t="s">
        <v>30</v>
      </c>
      <c r="G12" s="24" t="s">
        <v>24</v>
      </c>
      <c r="H12" s="6" t="s">
        <v>32</v>
      </c>
      <c r="I12" s="6" t="s">
        <v>23</v>
      </c>
      <c r="J12" s="6" t="s">
        <v>33</v>
      </c>
      <c r="K12" s="6" t="s">
        <v>38</v>
      </c>
      <c r="L12" s="17" t="s">
        <v>34</v>
      </c>
      <c r="M12" s="6" t="s">
        <v>32</v>
      </c>
      <c r="N12" s="6" t="s">
        <v>23</v>
      </c>
      <c r="O12" s="6" t="s">
        <v>33</v>
      </c>
      <c r="P12" s="6" t="s">
        <v>38</v>
      </c>
    </row>
    <row r="13" spans="1:16" ht="13.8">
      <c r="A13" s="10"/>
      <c r="B13" s="10"/>
      <c r="C13" s="10"/>
      <c r="D13" s="10"/>
      <c r="E13" s="60"/>
      <c r="F13" s="10" t="s">
        <v>39</v>
      </c>
      <c r="G13" s="10" t="s">
        <v>31</v>
      </c>
      <c r="H13" s="10" t="s">
        <v>36</v>
      </c>
      <c r="I13" s="10" t="s">
        <v>35</v>
      </c>
      <c r="J13" s="10" t="s">
        <v>37</v>
      </c>
      <c r="K13" s="10" t="s">
        <v>13</v>
      </c>
      <c r="L13" s="19" t="s">
        <v>40</v>
      </c>
      <c r="M13" s="10" t="s">
        <v>36</v>
      </c>
      <c r="N13" s="10" t="s">
        <v>35</v>
      </c>
      <c r="O13" s="10" t="s">
        <v>37</v>
      </c>
      <c r="P13" s="10" t="s">
        <v>13</v>
      </c>
    </row>
    <row r="14" spans="1:16" ht="14.4" thickBot="1">
      <c r="A14" s="11" t="s">
        <v>25</v>
      </c>
      <c r="B14" s="11"/>
      <c r="C14" s="11"/>
      <c r="D14" s="11"/>
      <c r="E14" s="61"/>
      <c r="F14" s="11" t="s">
        <v>46</v>
      </c>
      <c r="G14" s="11" t="s">
        <v>47</v>
      </c>
      <c r="H14" s="11" t="s">
        <v>13</v>
      </c>
      <c r="I14" s="11" t="s">
        <v>13</v>
      </c>
      <c r="J14" s="11" t="s">
        <v>13</v>
      </c>
      <c r="K14" s="11"/>
      <c r="L14" s="18" t="s">
        <v>46</v>
      </c>
      <c r="M14" s="11" t="s">
        <v>13</v>
      </c>
      <c r="N14" s="11" t="s">
        <v>13</v>
      </c>
      <c r="O14" s="11" t="s">
        <v>13</v>
      </c>
      <c r="P14" s="11"/>
    </row>
    <row r="15" spans="1:16" ht="14.4" thickBot="1">
      <c r="A15" s="12">
        <v>1</v>
      </c>
      <c r="B15" s="12">
        <v>2</v>
      </c>
      <c r="C15" s="12">
        <v>3</v>
      </c>
      <c r="D15" s="12">
        <v>4</v>
      </c>
      <c r="E15" s="62">
        <v>5</v>
      </c>
      <c r="F15" s="11">
        <v>6</v>
      </c>
      <c r="G15" s="11">
        <v>7</v>
      </c>
      <c r="H15" s="11">
        <v>8</v>
      </c>
      <c r="I15" s="11">
        <v>9</v>
      </c>
      <c r="J15" s="11">
        <v>10</v>
      </c>
      <c r="K15" s="11">
        <v>11</v>
      </c>
      <c r="L15" s="12">
        <v>12</v>
      </c>
      <c r="M15" s="12">
        <v>13</v>
      </c>
      <c r="N15" s="12">
        <v>14</v>
      </c>
      <c r="O15" s="12">
        <v>15</v>
      </c>
      <c r="P15" s="12">
        <v>16</v>
      </c>
    </row>
    <row r="16" spans="1:16" ht="13.8">
      <c r="A16" s="72"/>
      <c r="B16" s="70"/>
      <c r="C16" s="71"/>
      <c r="D16" s="72"/>
      <c r="E16" s="73"/>
      <c r="F16" s="74"/>
      <c r="G16" s="75"/>
      <c r="H16" s="75"/>
      <c r="I16" s="75"/>
      <c r="J16" s="75"/>
      <c r="K16" s="76"/>
      <c r="L16" s="76"/>
      <c r="M16" s="76"/>
      <c r="N16" s="76"/>
      <c r="O16" s="76"/>
      <c r="P16" s="76"/>
    </row>
    <row r="17" spans="1:19" ht="14.4">
      <c r="A17" s="120"/>
      <c r="B17" s="127"/>
      <c r="C17" s="217" t="s">
        <v>152</v>
      </c>
      <c r="D17" s="126"/>
      <c r="E17" s="126"/>
      <c r="F17" s="66"/>
      <c r="G17" s="67"/>
      <c r="H17" s="67">
        <v>0</v>
      </c>
      <c r="I17" s="67">
        <v>0</v>
      </c>
      <c r="J17" s="67">
        <v>0</v>
      </c>
      <c r="K17" s="68">
        <f>SUM(H17:J17)</f>
        <v>0</v>
      </c>
      <c r="L17" s="68">
        <f t="shared" ref="L17:L43" si="0">ROUND(E17*F17,2)</f>
        <v>0</v>
      </c>
      <c r="M17" s="68">
        <f t="shared" ref="M17:M43" si="1">ROUND(E17*H17,2)</f>
        <v>0</v>
      </c>
      <c r="N17" s="68">
        <f t="shared" ref="N17:N43" si="2">ROUND(E17*I17,2)</f>
        <v>0</v>
      </c>
      <c r="O17" s="68">
        <f t="shared" ref="O17:O43" si="3">ROUND(E17*J17,2)</f>
        <v>0</v>
      </c>
      <c r="P17" s="68">
        <f>SUM(M17:O17)</f>
        <v>0</v>
      </c>
    </row>
    <row r="18" spans="1:19" s="32" customFormat="1" ht="16.8">
      <c r="A18" s="123">
        <v>1</v>
      </c>
      <c r="B18" s="189" t="s">
        <v>144</v>
      </c>
      <c r="C18" s="118" t="s">
        <v>165</v>
      </c>
      <c r="D18" s="211" t="s">
        <v>1</v>
      </c>
      <c r="E18" s="207">
        <v>180</v>
      </c>
      <c r="F18" s="66"/>
      <c r="G18" s="67"/>
      <c r="H18" s="67"/>
      <c r="I18" s="67"/>
      <c r="J18" s="67"/>
      <c r="K18" s="68">
        <f>SUM(H18:J18)</f>
        <v>0</v>
      </c>
      <c r="L18" s="68">
        <f t="shared" si="0"/>
        <v>0</v>
      </c>
      <c r="M18" s="68">
        <f t="shared" si="1"/>
        <v>0</v>
      </c>
      <c r="N18" s="68">
        <f t="shared" si="2"/>
        <v>0</v>
      </c>
      <c r="O18" s="68">
        <f t="shared" si="3"/>
        <v>0</v>
      </c>
      <c r="P18" s="68">
        <f>SUM(M18:O18)</f>
        <v>0</v>
      </c>
      <c r="S18" s="148"/>
    </row>
    <row r="19" spans="1:19" s="32" customFormat="1" ht="27.6">
      <c r="A19" s="123">
        <v>2</v>
      </c>
      <c r="B19" s="189" t="s">
        <v>144</v>
      </c>
      <c r="C19" s="118" t="s">
        <v>114</v>
      </c>
      <c r="D19" s="211" t="s">
        <v>125</v>
      </c>
      <c r="E19" s="207">
        <v>200</v>
      </c>
      <c r="F19" s="66"/>
      <c r="G19" s="67"/>
      <c r="H19" s="67"/>
      <c r="I19" s="67"/>
      <c r="J19" s="67"/>
      <c r="K19" s="68">
        <f t="shared" ref="K19:K42" si="4">SUM(H19:J19)</f>
        <v>0</v>
      </c>
      <c r="L19" s="68">
        <f t="shared" si="0"/>
        <v>0</v>
      </c>
      <c r="M19" s="68">
        <f t="shared" si="1"/>
        <v>0</v>
      </c>
      <c r="N19" s="68">
        <f t="shared" si="2"/>
        <v>0</v>
      </c>
      <c r="O19" s="68">
        <f t="shared" si="3"/>
        <v>0</v>
      </c>
      <c r="P19" s="68">
        <f t="shared" ref="P19:P42" si="5">SUM(M19:O19)</f>
        <v>0</v>
      </c>
      <c r="S19" s="148"/>
    </row>
    <row r="20" spans="1:19" s="32" customFormat="1" ht="16.8">
      <c r="A20" s="123">
        <v>3</v>
      </c>
      <c r="B20" s="189" t="s">
        <v>144</v>
      </c>
      <c r="C20" s="118" t="s">
        <v>115</v>
      </c>
      <c r="D20" s="211" t="s">
        <v>1</v>
      </c>
      <c r="E20" s="207">
        <v>265</v>
      </c>
      <c r="F20" s="66"/>
      <c r="G20" s="67"/>
      <c r="H20" s="67"/>
      <c r="I20" s="67"/>
      <c r="J20" s="67"/>
      <c r="K20" s="68">
        <f t="shared" si="4"/>
        <v>0</v>
      </c>
      <c r="L20" s="68">
        <f t="shared" si="0"/>
        <v>0</v>
      </c>
      <c r="M20" s="68">
        <f t="shared" si="1"/>
        <v>0</v>
      </c>
      <c r="N20" s="68">
        <f t="shared" si="2"/>
        <v>0</v>
      </c>
      <c r="O20" s="68">
        <f t="shared" si="3"/>
        <v>0</v>
      </c>
      <c r="P20" s="68">
        <f t="shared" si="5"/>
        <v>0</v>
      </c>
      <c r="S20" s="148"/>
    </row>
    <row r="21" spans="1:19" s="32" customFormat="1" ht="27.6">
      <c r="A21" s="123">
        <v>4</v>
      </c>
      <c r="B21" s="189" t="s">
        <v>144</v>
      </c>
      <c r="C21" s="118" t="s">
        <v>116</v>
      </c>
      <c r="D21" s="211" t="s">
        <v>1</v>
      </c>
      <c r="E21" s="207">
        <v>15</v>
      </c>
      <c r="F21" s="66"/>
      <c r="G21" s="67"/>
      <c r="H21" s="67"/>
      <c r="I21" s="67"/>
      <c r="J21" s="67"/>
      <c r="K21" s="68">
        <f t="shared" si="4"/>
        <v>0</v>
      </c>
      <c r="L21" s="68">
        <f t="shared" si="0"/>
        <v>0</v>
      </c>
      <c r="M21" s="68">
        <f t="shared" si="1"/>
        <v>0</v>
      </c>
      <c r="N21" s="68">
        <f t="shared" si="2"/>
        <v>0</v>
      </c>
      <c r="O21" s="68">
        <f t="shared" si="3"/>
        <v>0</v>
      </c>
      <c r="P21" s="68">
        <f t="shared" si="5"/>
        <v>0</v>
      </c>
      <c r="S21" s="148"/>
    </row>
    <row r="22" spans="1:19" s="32" customFormat="1" ht="41.4">
      <c r="A22" s="123">
        <v>5</v>
      </c>
      <c r="B22" s="189" t="s">
        <v>144</v>
      </c>
      <c r="C22" s="118" t="s">
        <v>167</v>
      </c>
      <c r="D22" s="211" t="s">
        <v>1</v>
      </c>
      <c r="E22" s="207">
        <v>265</v>
      </c>
      <c r="F22" s="66"/>
      <c r="G22" s="67"/>
      <c r="H22" s="67"/>
      <c r="I22" s="67"/>
      <c r="J22" s="67"/>
      <c r="K22" s="68">
        <f t="shared" si="4"/>
        <v>0</v>
      </c>
      <c r="L22" s="68">
        <f t="shared" si="0"/>
        <v>0</v>
      </c>
      <c r="M22" s="68">
        <f t="shared" si="1"/>
        <v>0</v>
      </c>
      <c r="N22" s="68">
        <f t="shared" si="2"/>
        <v>0</v>
      </c>
      <c r="O22" s="68">
        <f t="shared" si="3"/>
        <v>0</v>
      </c>
      <c r="P22" s="68">
        <f t="shared" si="5"/>
        <v>0</v>
      </c>
      <c r="S22" s="148"/>
    </row>
    <row r="23" spans="1:19" s="32" customFormat="1" ht="16.8">
      <c r="A23" s="123">
        <v>6</v>
      </c>
      <c r="B23" s="189" t="s">
        <v>144</v>
      </c>
      <c r="C23" s="122" t="s">
        <v>168</v>
      </c>
      <c r="D23" s="211" t="s">
        <v>1</v>
      </c>
      <c r="E23" s="208">
        <v>265</v>
      </c>
      <c r="F23" s="66"/>
      <c r="G23" s="67"/>
      <c r="H23" s="67"/>
      <c r="I23" s="67"/>
      <c r="J23" s="67"/>
      <c r="K23" s="68">
        <f t="shared" si="4"/>
        <v>0</v>
      </c>
      <c r="L23" s="68">
        <f t="shared" si="0"/>
        <v>0</v>
      </c>
      <c r="M23" s="68">
        <f t="shared" si="1"/>
        <v>0</v>
      </c>
      <c r="N23" s="68">
        <f t="shared" si="2"/>
        <v>0</v>
      </c>
      <c r="O23" s="68">
        <f t="shared" si="3"/>
        <v>0</v>
      </c>
      <c r="P23" s="68">
        <f t="shared" si="5"/>
        <v>0</v>
      </c>
      <c r="S23" s="148"/>
    </row>
    <row r="24" spans="1:19" s="32" customFormat="1" ht="13.8">
      <c r="A24" s="123">
        <v>7</v>
      </c>
      <c r="B24" s="189" t="s">
        <v>144</v>
      </c>
      <c r="C24" s="122" t="s">
        <v>99</v>
      </c>
      <c r="D24" s="212" t="s">
        <v>77</v>
      </c>
      <c r="E24" s="208">
        <v>1060</v>
      </c>
      <c r="F24" s="66"/>
      <c r="G24" s="67"/>
      <c r="H24" s="67"/>
      <c r="I24" s="67"/>
      <c r="J24" s="67"/>
      <c r="K24" s="68">
        <f t="shared" si="4"/>
        <v>0</v>
      </c>
      <c r="L24" s="68">
        <f t="shared" si="0"/>
        <v>0</v>
      </c>
      <c r="M24" s="68">
        <f t="shared" si="1"/>
        <v>0</v>
      </c>
      <c r="N24" s="68">
        <f t="shared" si="2"/>
        <v>0</v>
      </c>
      <c r="O24" s="68">
        <f t="shared" si="3"/>
        <v>0</v>
      </c>
      <c r="P24" s="68">
        <f t="shared" si="5"/>
        <v>0</v>
      </c>
      <c r="S24" s="148"/>
    </row>
    <row r="25" spans="1:19" s="32" customFormat="1" ht="13.8">
      <c r="A25" s="123">
        <v>8</v>
      </c>
      <c r="B25" s="189" t="s">
        <v>144</v>
      </c>
      <c r="C25" s="122" t="s">
        <v>112</v>
      </c>
      <c r="D25" s="211" t="s">
        <v>85</v>
      </c>
      <c r="E25" s="214">
        <v>1100</v>
      </c>
      <c r="F25" s="66"/>
      <c r="G25" s="67"/>
      <c r="H25" s="67"/>
      <c r="I25" s="67"/>
      <c r="J25" s="67"/>
      <c r="K25" s="68">
        <f t="shared" si="4"/>
        <v>0</v>
      </c>
      <c r="L25" s="68">
        <f t="shared" si="0"/>
        <v>0</v>
      </c>
      <c r="M25" s="68">
        <f t="shared" si="1"/>
        <v>0</v>
      </c>
      <c r="N25" s="68">
        <f t="shared" si="2"/>
        <v>0</v>
      </c>
      <c r="O25" s="68">
        <f t="shared" si="3"/>
        <v>0</v>
      </c>
      <c r="P25" s="68">
        <f t="shared" si="5"/>
        <v>0</v>
      </c>
      <c r="S25" s="148"/>
    </row>
    <row r="26" spans="1:19" s="32" customFormat="1" ht="30.75" customHeight="1">
      <c r="A26" s="123">
        <v>9</v>
      </c>
      <c r="B26" s="189" t="s">
        <v>144</v>
      </c>
      <c r="C26" s="118" t="s">
        <v>117</v>
      </c>
      <c r="D26" s="211" t="s">
        <v>1</v>
      </c>
      <c r="E26" s="207">
        <v>90</v>
      </c>
      <c r="F26" s="66"/>
      <c r="G26" s="67"/>
      <c r="H26" s="67"/>
      <c r="I26" s="67"/>
      <c r="J26" s="67"/>
      <c r="K26" s="68">
        <f t="shared" si="4"/>
        <v>0</v>
      </c>
      <c r="L26" s="68">
        <f t="shared" si="0"/>
        <v>0</v>
      </c>
      <c r="M26" s="68">
        <f t="shared" si="1"/>
        <v>0</v>
      </c>
      <c r="N26" s="68">
        <f t="shared" si="2"/>
        <v>0</v>
      </c>
      <c r="O26" s="68">
        <f t="shared" si="3"/>
        <v>0</v>
      </c>
      <c r="P26" s="68">
        <f t="shared" si="5"/>
        <v>0</v>
      </c>
      <c r="S26" s="148"/>
    </row>
    <row r="27" spans="1:19" s="32" customFormat="1" ht="16.8">
      <c r="A27" s="123">
        <v>10</v>
      </c>
      <c r="B27" s="189" t="s">
        <v>144</v>
      </c>
      <c r="C27" s="122" t="s">
        <v>101</v>
      </c>
      <c r="D27" s="211" t="s">
        <v>1</v>
      </c>
      <c r="E27" s="208">
        <v>105</v>
      </c>
      <c r="F27" s="66"/>
      <c r="G27" s="67"/>
      <c r="H27" s="67"/>
      <c r="I27" s="67"/>
      <c r="J27" s="67"/>
      <c r="K27" s="68">
        <f t="shared" si="4"/>
        <v>0</v>
      </c>
      <c r="L27" s="68">
        <f t="shared" si="0"/>
        <v>0</v>
      </c>
      <c r="M27" s="68">
        <f t="shared" si="1"/>
        <v>0</v>
      </c>
      <c r="N27" s="68">
        <f t="shared" si="2"/>
        <v>0</v>
      </c>
      <c r="O27" s="68">
        <f t="shared" si="3"/>
        <v>0</v>
      </c>
      <c r="P27" s="68">
        <f t="shared" si="5"/>
        <v>0</v>
      </c>
      <c r="S27" s="148"/>
    </row>
    <row r="28" spans="1:19" s="32" customFormat="1" ht="13.8">
      <c r="A28" s="123">
        <v>11</v>
      </c>
      <c r="B28" s="189" t="s">
        <v>144</v>
      </c>
      <c r="C28" s="122" t="s">
        <v>102</v>
      </c>
      <c r="D28" s="212" t="s">
        <v>77</v>
      </c>
      <c r="E28" s="208">
        <v>360</v>
      </c>
      <c r="F28" s="66"/>
      <c r="G28" s="67"/>
      <c r="H28" s="67"/>
      <c r="I28" s="67"/>
      <c r="J28" s="67"/>
      <c r="K28" s="68">
        <f t="shared" si="4"/>
        <v>0</v>
      </c>
      <c r="L28" s="68">
        <f t="shared" si="0"/>
        <v>0</v>
      </c>
      <c r="M28" s="68">
        <f t="shared" si="1"/>
        <v>0</v>
      </c>
      <c r="N28" s="68">
        <f t="shared" si="2"/>
        <v>0</v>
      </c>
      <c r="O28" s="68">
        <f t="shared" si="3"/>
        <v>0</v>
      </c>
      <c r="P28" s="68">
        <f t="shared" si="5"/>
        <v>0</v>
      </c>
      <c r="S28" s="148"/>
    </row>
    <row r="29" spans="1:19" s="32" customFormat="1" ht="27.6">
      <c r="A29" s="123">
        <v>12</v>
      </c>
      <c r="B29" s="189" t="s">
        <v>144</v>
      </c>
      <c r="C29" s="118" t="s">
        <v>118</v>
      </c>
      <c r="D29" s="211" t="s">
        <v>1</v>
      </c>
      <c r="E29" s="207">
        <v>90</v>
      </c>
      <c r="F29" s="66"/>
      <c r="G29" s="67"/>
      <c r="H29" s="67"/>
      <c r="I29" s="67"/>
      <c r="J29" s="67"/>
      <c r="K29" s="68">
        <f t="shared" si="4"/>
        <v>0</v>
      </c>
      <c r="L29" s="68">
        <f t="shared" si="0"/>
        <v>0</v>
      </c>
      <c r="M29" s="68">
        <f t="shared" si="1"/>
        <v>0</v>
      </c>
      <c r="N29" s="68">
        <f t="shared" si="2"/>
        <v>0</v>
      </c>
      <c r="O29" s="68">
        <f t="shared" si="3"/>
        <v>0</v>
      </c>
      <c r="P29" s="68">
        <f t="shared" si="5"/>
        <v>0</v>
      </c>
      <c r="S29" s="148"/>
    </row>
    <row r="30" spans="1:19" s="32" customFormat="1" ht="13.8">
      <c r="A30" s="123">
        <v>13</v>
      </c>
      <c r="B30" s="189" t="s">
        <v>144</v>
      </c>
      <c r="C30" s="122" t="s">
        <v>103</v>
      </c>
      <c r="D30" s="212" t="s">
        <v>77</v>
      </c>
      <c r="E30" s="208">
        <v>13.5</v>
      </c>
      <c r="F30" s="66"/>
      <c r="G30" s="67"/>
      <c r="H30" s="67"/>
      <c r="I30" s="67"/>
      <c r="J30" s="67"/>
      <c r="K30" s="68">
        <f t="shared" si="4"/>
        <v>0</v>
      </c>
      <c r="L30" s="68">
        <f t="shared" si="0"/>
        <v>0</v>
      </c>
      <c r="M30" s="68">
        <f t="shared" si="1"/>
        <v>0</v>
      </c>
      <c r="N30" s="68">
        <f t="shared" si="2"/>
        <v>0</v>
      </c>
      <c r="O30" s="68">
        <f t="shared" si="3"/>
        <v>0</v>
      </c>
      <c r="P30" s="68">
        <f t="shared" si="5"/>
        <v>0</v>
      </c>
      <c r="S30" s="148"/>
    </row>
    <row r="31" spans="1:19" s="32" customFormat="1" ht="13.8">
      <c r="A31" s="123">
        <v>14</v>
      </c>
      <c r="B31" s="189" t="s">
        <v>144</v>
      </c>
      <c r="C31" s="122" t="s">
        <v>104</v>
      </c>
      <c r="D31" s="212" t="s">
        <v>77</v>
      </c>
      <c r="E31" s="208">
        <v>360</v>
      </c>
      <c r="F31" s="66"/>
      <c r="G31" s="67"/>
      <c r="H31" s="67"/>
      <c r="I31" s="67"/>
      <c r="J31" s="67"/>
      <c r="K31" s="68">
        <f t="shared" si="4"/>
        <v>0</v>
      </c>
      <c r="L31" s="68">
        <f t="shared" si="0"/>
        <v>0</v>
      </c>
      <c r="M31" s="68">
        <f t="shared" si="1"/>
        <v>0</v>
      </c>
      <c r="N31" s="68">
        <f t="shared" si="2"/>
        <v>0</v>
      </c>
      <c r="O31" s="68">
        <f t="shared" si="3"/>
        <v>0</v>
      </c>
      <c r="P31" s="68">
        <f t="shared" si="5"/>
        <v>0</v>
      </c>
      <c r="S31" s="148"/>
    </row>
    <row r="32" spans="1:19" s="32" customFormat="1" ht="16.8">
      <c r="A32" s="123">
        <v>15</v>
      </c>
      <c r="B32" s="189" t="s">
        <v>144</v>
      </c>
      <c r="C32" s="124" t="s">
        <v>166</v>
      </c>
      <c r="D32" s="211" t="s">
        <v>1</v>
      </c>
      <c r="E32" s="207">
        <v>90</v>
      </c>
      <c r="F32" s="66"/>
      <c r="G32" s="67"/>
      <c r="H32" s="67"/>
      <c r="I32" s="67"/>
      <c r="J32" s="67"/>
      <c r="K32" s="68">
        <f t="shared" si="4"/>
        <v>0</v>
      </c>
      <c r="L32" s="68">
        <f t="shared" si="0"/>
        <v>0</v>
      </c>
      <c r="M32" s="68">
        <f t="shared" si="1"/>
        <v>0</v>
      </c>
      <c r="N32" s="68">
        <f t="shared" si="2"/>
        <v>0</v>
      </c>
      <c r="O32" s="68">
        <f t="shared" si="3"/>
        <v>0</v>
      </c>
      <c r="P32" s="68">
        <f t="shared" si="5"/>
        <v>0</v>
      </c>
      <c r="S32" s="148"/>
    </row>
    <row r="33" spans="1:19" s="32" customFormat="1" ht="13.8">
      <c r="A33" s="123">
        <v>16</v>
      </c>
      <c r="B33" s="189" t="s">
        <v>144</v>
      </c>
      <c r="C33" s="125" t="s">
        <v>105</v>
      </c>
      <c r="D33" s="211" t="s">
        <v>106</v>
      </c>
      <c r="E33" s="208">
        <v>13.5</v>
      </c>
      <c r="F33" s="66"/>
      <c r="G33" s="67"/>
      <c r="H33" s="67"/>
      <c r="I33" s="67"/>
      <c r="J33" s="67"/>
      <c r="K33" s="68">
        <f t="shared" si="4"/>
        <v>0</v>
      </c>
      <c r="L33" s="68">
        <f t="shared" si="0"/>
        <v>0</v>
      </c>
      <c r="M33" s="68">
        <f t="shared" si="1"/>
        <v>0</v>
      </c>
      <c r="N33" s="68">
        <f t="shared" si="2"/>
        <v>0</v>
      </c>
      <c r="O33" s="68">
        <f t="shared" si="3"/>
        <v>0</v>
      </c>
      <c r="P33" s="68">
        <f t="shared" si="5"/>
        <v>0</v>
      </c>
      <c r="S33" s="148"/>
    </row>
    <row r="34" spans="1:19" s="32" customFormat="1" ht="13.8">
      <c r="A34" s="123">
        <v>17</v>
      </c>
      <c r="B34" s="189" t="s">
        <v>144</v>
      </c>
      <c r="C34" s="125" t="s">
        <v>107</v>
      </c>
      <c r="D34" s="211" t="s">
        <v>106</v>
      </c>
      <c r="E34" s="208">
        <v>22.5</v>
      </c>
      <c r="F34" s="66"/>
      <c r="G34" s="67"/>
      <c r="H34" s="67"/>
      <c r="I34" s="67"/>
      <c r="J34" s="67"/>
      <c r="K34" s="68">
        <f t="shared" si="4"/>
        <v>0</v>
      </c>
      <c r="L34" s="68">
        <f t="shared" si="0"/>
        <v>0</v>
      </c>
      <c r="M34" s="68">
        <f t="shared" si="1"/>
        <v>0</v>
      </c>
      <c r="N34" s="68">
        <f t="shared" si="2"/>
        <v>0</v>
      </c>
      <c r="O34" s="68">
        <f t="shared" si="3"/>
        <v>0</v>
      </c>
      <c r="P34" s="68">
        <f t="shared" si="5"/>
        <v>0</v>
      </c>
      <c r="S34" s="148"/>
    </row>
    <row r="35" spans="1:19" s="221" customFormat="1" ht="13.8">
      <c r="A35" s="218">
        <v>18</v>
      </c>
      <c r="B35" s="189" t="s">
        <v>144</v>
      </c>
      <c r="C35" s="223" t="s">
        <v>419</v>
      </c>
      <c r="D35" s="206" t="s">
        <v>422</v>
      </c>
      <c r="E35" s="207">
        <v>5</v>
      </c>
      <c r="F35" s="224"/>
      <c r="G35" s="67"/>
      <c r="H35" s="67"/>
      <c r="I35" s="67"/>
      <c r="J35" s="67"/>
      <c r="K35" s="220">
        <f>SUM(H35:J35)</f>
        <v>0</v>
      </c>
      <c r="L35" s="220">
        <f>ROUND(E35*F35,2)</f>
        <v>0</v>
      </c>
      <c r="M35" s="220">
        <f>ROUND(E35*H35,2)</f>
        <v>0</v>
      </c>
      <c r="N35" s="220">
        <f>ROUND(E35*I35,2)</f>
        <v>0</v>
      </c>
      <c r="O35" s="220">
        <f>ROUND(E35*J35,2)</f>
        <v>0</v>
      </c>
      <c r="P35" s="220">
        <f>SUM(M35:O35)</f>
        <v>0</v>
      </c>
      <c r="S35" s="222"/>
    </row>
    <row r="36" spans="1:19" s="221" customFormat="1" ht="13.8">
      <c r="A36" s="123">
        <v>19</v>
      </c>
      <c r="B36" s="189" t="s">
        <v>144</v>
      </c>
      <c r="C36" s="142" t="s">
        <v>421</v>
      </c>
      <c r="D36" s="206" t="s">
        <v>420</v>
      </c>
      <c r="E36" s="208">
        <v>220</v>
      </c>
      <c r="F36" s="219"/>
      <c r="G36" s="67"/>
      <c r="H36" s="67"/>
      <c r="I36" s="67"/>
      <c r="J36" s="67"/>
      <c r="K36" s="208">
        <f>SUM(H36:J36)</f>
        <v>0</v>
      </c>
      <c r="L36" s="220">
        <f>ROUND(E36*F36,2)</f>
        <v>0</v>
      </c>
      <c r="M36" s="220">
        <f>ROUND(E36*H36,2)</f>
        <v>0</v>
      </c>
      <c r="N36" s="220">
        <f>ROUND(E36*I36,2)</f>
        <v>0</v>
      </c>
      <c r="O36" s="220">
        <f>ROUND(E36*J36,2)</f>
        <v>0</v>
      </c>
      <c r="P36" s="220">
        <f>SUM(M36:O36)</f>
        <v>0</v>
      </c>
      <c r="S36" s="222"/>
    </row>
    <row r="37" spans="1:19" s="32" customFormat="1" ht="16.8">
      <c r="A37" s="123">
        <v>20</v>
      </c>
      <c r="B37" s="189" t="s">
        <v>144</v>
      </c>
      <c r="C37" s="118" t="s">
        <v>119</v>
      </c>
      <c r="D37" s="211" t="s">
        <v>1</v>
      </c>
      <c r="E37" s="207">
        <v>120</v>
      </c>
      <c r="F37" s="66"/>
      <c r="G37" s="67"/>
      <c r="H37" s="67"/>
      <c r="I37" s="67"/>
      <c r="J37" s="67"/>
      <c r="K37" s="68">
        <f t="shared" si="4"/>
        <v>0</v>
      </c>
      <c r="L37" s="68">
        <f t="shared" si="0"/>
        <v>0</v>
      </c>
      <c r="M37" s="68">
        <f t="shared" si="1"/>
        <v>0</v>
      </c>
      <c r="N37" s="68">
        <f t="shared" si="2"/>
        <v>0</v>
      </c>
      <c r="O37" s="68">
        <f t="shared" si="3"/>
        <v>0</v>
      </c>
      <c r="P37" s="68">
        <f t="shared" si="5"/>
        <v>0</v>
      </c>
      <c r="S37" s="148"/>
    </row>
    <row r="38" spans="1:19" s="32" customFormat="1" ht="16.8">
      <c r="A38" s="123">
        <v>21</v>
      </c>
      <c r="B38" s="189" t="s">
        <v>144</v>
      </c>
      <c r="C38" s="125" t="s">
        <v>120</v>
      </c>
      <c r="D38" s="211" t="s">
        <v>125</v>
      </c>
      <c r="E38" s="208">
        <v>20</v>
      </c>
      <c r="F38" s="66"/>
      <c r="G38" s="67"/>
      <c r="H38" s="67"/>
      <c r="I38" s="67"/>
      <c r="J38" s="67"/>
      <c r="K38" s="68">
        <f t="shared" si="4"/>
        <v>0</v>
      </c>
      <c r="L38" s="68">
        <f t="shared" si="0"/>
        <v>0</v>
      </c>
      <c r="M38" s="68">
        <f t="shared" si="1"/>
        <v>0</v>
      </c>
      <c r="N38" s="68">
        <f t="shared" si="2"/>
        <v>0</v>
      </c>
      <c r="O38" s="68">
        <f t="shared" si="3"/>
        <v>0</v>
      </c>
      <c r="P38" s="68">
        <f t="shared" si="5"/>
        <v>0</v>
      </c>
      <c r="S38" s="148"/>
    </row>
    <row r="39" spans="1:19" s="32" customFormat="1" ht="16.8">
      <c r="A39" s="123">
        <v>22</v>
      </c>
      <c r="B39" s="189" t="s">
        <v>144</v>
      </c>
      <c r="C39" s="125" t="s">
        <v>121</v>
      </c>
      <c r="D39" s="211" t="s">
        <v>125</v>
      </c>
      <c r="E39" s="208">
        <v>10</v>
      </c>
      <c r="F39" s="66"/>
      <c r="G39" s="67"/>
      <c r="H39" s="67"/>
      <c r="I39" s="67"/>
      <c r="J39" s="67"/>
      <c r="K39" s="68">
        <f t="shared" si="4"/>
        <v>0</v>
      </c>
      <c r="L39" s="68">
        <f t="shared" si="0"/>
        <v>0</v>
      </c>
      <c r="M39" s="68">
        <f t="shared" si="1"/>
        <v>0</v>
      </c>
      <c r="N39" s="68">
        <f t="shared" si="2"/>
        <v>0</v>
      </c>
      <c r="O39" s="68">
        <f t="shared" si="3"/>
        <v>0</v>
      </c>
      <c r="P39" s="68">
        <f t="shared" si="5"/>
        <v>0</v>
      </c>
      <c r="S39" s="148"/>
    </row>
    <row r="40" spans="1:19" s="32" customFormat="1" ht="16.8">
      <c r="A40" s="123">
        <v>23</v>
      </c>
      <c r="B40" s="189" t="s">
        <v>144</v>
      </c>
      <c r="C40" s="125" t="s">
        <v>122</v>
      </c>
      <c r="D40" s="211" t="s">
        <v>125</v>
      </c>
      <c r="E40" s="208">
        <v>10</v>
      </c>
      <c r="F40" s="66"/>
      <c r="G40" s="67"/>
      <c r="H40" s="67"/>
      <c r="I40" s="67"/>
      <c r="J40" s="67"/>
      <c r="K40" s="68">
        <f t="shared" si="4"/>
        <v>0</v>
      </c>
      <c r="L40" s="68">
        <f t="shared" si="0"/>
        <v>0</v>
      </c>
      <c r="M40" s="68">
        <f t="shared" si="1"/>
        <v>0</v>
      </c>
      <c r="N40" s="68">
        <f t="shared" si="2"/>
        <v>0</v>
      </c>
      <c r="O40" s="68">
        <f t="shared" si="3"/>
        <v>0</v>
      </c>
      <c r="P40" s="68">
        <f t="shared" si="5"/>
        <v>0</v>
      </c>
      <c r="S40" s="148"/>
    </row>
    <row r="41" spans="1:19" s="221" customFormat="1" ht="16.8">
      <c r="A41" s="123">
        <v>24</v>
      </c>
      <c r="B41" s="189" t="s">
        <v>144</v>
      </c>
      <c r="C41" s="142" t="s">
        <v>169</v>
      </c>
      <c r="D41" s="206" t="s">
        <v>1</v>
      </c>
      <c r="E41" s="208">
        <v>131</v>
      </c>
      <c r="F41" s="219"/>
      <c r="G41" s="67"/>
      <c r="H41" s="67"/>
      <c r="I41" s="67"/>
      <c r="J41" s="67"/>
      <c r="K41" s="208">
        <f t="shared" si="4"/>
        <v>0</v>
      </c>
      <c r="L41" s="220">
        <f t="shared" si="0"/>
        <v>0</v>
      </c>
      <c r="M41" s="220">
        <f t="shared" si="1"/>
        <v>0</v>
      </c>
      <c r="N41" s="220">
        <f t="shared" si="2"/>
        <v>0</v>
      </c>
      <c r="O41" s="220">
        <f t="shared" si="3"/>
        <v>0</v>
      </c>
      <c r="P41" s="220">
        <f t="shared" si="5"/>
        <v>0</v>
      </c>
      <c r="S41" s="222"/>
    </row>
    <row r="42" spans="1:19" s="221" customFormat="1" ht="13.8">
      <c r="A42" s="123">
        <v>25</v>
      </c>
      <c r="B42" s="189" t="s">
        <v>144</v>
      </c>
      <c r="C42" s="223" t="s">
        <v>113</v>
      </c>
      <c r="D42" s="206" t="s">
        <v>127</v>
      </c>
      <c r="E42" s="208">
        <v>1</v>
      </c>
      <c r="F42" s="224"/>
      <c r="G42" s="67"/>
      <c r="H42" s="67"/>
      <c r="I42" s="67"/>
      <c r="J42" s="67"/>
      <c r="K42" s="220">
        <f t="shared" si="4"/>
        <v>0</v>
      </c>
      <c r="L42" s="220">
        <f t="shared" si="0"/>
        <v>0</v>
      </c>
      <c r="M42" s="220">
        <f t="shared" si="1"/>
        <v>0</v>
      </c>
      <c r="N42" s="220">
        <f t="shared" si="2"/>
        <v>0</v>
      </c>
      <c r="O42" s="220">
        <f t="shared" si="3"/>
        <v>0</v>
      </c>
      <c r="P42" s="220">
        <f t="shared" si="5"/>
        <v>0</v>
      </c>
      <c r="S42" s="222"/>
    </row>
    <row r="43" spans="1:19" ht="13.8">
      <c r="A43" s="79"/>
      <c r="B43" s="77"/>
      <c r="C43" s="78"/>
      <c r="D43" s="79"/>
      <c r="E43" s="80"/>
      <c r="F43" s="66"/>
      <c r="G43" s="67"/>
      <c r="H43" s="67"/>
      <c r="I43" s="67"/>
      <c r="J43" s="67"/>
      <c r="K43" s="68">
        <f>SUM(H43:J43)</f>
        <v>0</v>
      </c>
      <c r="L43" s="68">
        <f t="shared" si="0"/>
        <v>0</v>
      </c>
      <c r="M43" s="68">
        <f t="shared" si="1"/>
        <v>0</v>
      </c>
      <c r="N43" s="68">
        <f t="shared" si="2"/>
        <v>0</v>
      </c>
      <c r="O43" s="68">
        <f t="shared" si="3"/>
        <v>0</v>
      </c>
      <c r="P43" s="68">
        <f>SUM(M43:O43)</f>
        <v>0</v>
      </c>
    </row>
    <row r="44" spans="1:19" ht="14.4" thickBot="1">
      <c r="A44" s="91"/>
      <c r="B44" s="82"/>
      <c r="C44" s="83" t="s">
        <v>75</v>
      </c>
      <c r="D44" s="84" t="s">
        <v>13</v>
      </c>
      <c r="E44" s="85"/>
      <c r="F44" s="86"/>
      <c r="G44" s="87"/>
      <c r="H44" s="87"/>
      <c r="I44" s="87"/>
      <c r="J44" s="87"/>
      <c r="K44" s="88"/>
      <c r="L44" s="89">
        <f>SUM(L17:L43)</f>
        <v>0</v>
      </c>
      <c r="M44" s="89">
        <f>SUM(M17:M43)</f>
        <v>0</v>
      </c>
      <c r="N44" s="89">
        <f>SUM(N17:N43)</f>
        <v>0</v>
      </c>
      <c r="O44" s="89">
        <f>SUM(O17:O43)</f>
        <v>0</v>
      </c>
      <c r="P44" s="89">
        <f>SUM(M44:O44)</f>
        <v>0</v>
      </c>
    </row>
    <row r="45" spans="1:19" ht="13.8">
      <c r="A45" s="14"/>
      <c r="B45" s="5"/>
      <c r="C45" s="351" t="s">
        <v>432</v>
      </c>
      <c r="D45" s="352"/>
      <c r="E45" s="352"/>
      <c r="F45" s="352"/>
      <c r="G45" s="352"/>
      <c r="H45" s="352"/>
      <c r="I45" s="352"/>
      <c r="J45" s="352"/>
      <c r="K45" s="353"/>
      <c r="L45" s="25"/>
      <c r="M45" s="16"/>
      <c r="N45" s="2">
        <f>ROUND(N44*3%,2)</f>
        <v>0</v>
      </c>
      <c r="O45" s="15"/>
      <c r="P45" s="69">
        <f>SUM(M45:O45)</f>
        <v>0</v>
      </c>
    </row>
    <row r="46" spans="1:19" ht="13.8">
      <c r="A46" s="26"/>
      <c r="B46" s="27"/>
      <c r="C46" s="354" t="s">
        <v>27</v>
      </c>
      <c r="D46" s="336"/>
      <c r="E46" s="336"/>
      <c r="F46" s="336"/>
      <c r="G46" s="336"/>
      <c r="H46" s="336"/>
      <c r="I46" s="336"/>
      <c r="J46" s="336"/>
      <c r="K46" s="355"/>
      <c r="L46" s="28">
        <f>L44</f>
        <v>0</v>
      </c>
      <c r="M46" s="33">
        <f>M44+M45</f>
        <v>0</v>
      </c>
      <c r="N46" s="33">
        <f>N44+N45</f>
        <v>0</v>
      </c>
      <c r="O46" s="33">
        <f>O44+O45</f>
        <v>0</v>
      </c>
      <c r="P46" s="33">
        <f>SUM(M46:O46)</f>
        <v>0</v>
      </c>
    </row>
    <row r="47" spans="1:19" ht="13.8">
      <c r="A47" s="362"/>
      <c r="B47" s="363"/>
      <c r="C47" s="363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3"/>
      <c r="O47" s="363"/>
      <c r="P47" s="364"/>
    </row>
    <row r="48" spans="1:19" s="32" customFormat="1" ht="13.8">
      <c r="A48" s="342" t="s">
        <v>49</v>
      </c>
      <c r="B48" s="343"/>
      <c r="C48" s="343"/>
      <c r="D48" s="343"/>
      <c r="E48" s="343"/>
      <c r="F48" s="343"/>
      <c r="G48" s="343"/>
      <c r="H48" s="343"/>
      <c r="I48" s="343"/>
      <c r="J48" s="343"/>
      <c r="K48" s="343"/>
      <c r="L48" s="343"/>
      <c r="M48" s="343"/>
      <c r="N48" s="29"/>
      <c r="O48" s="29"/>
      <c r="P48" s="198">
        <f>P46</f>
        <v>0</v>
      </c>
    </row>
    <row r="49" spans="1:16" ht="13.8">
      <c r="A49" s="344"/>
      <c r="B49" s="345"/>
      <c r="C49" s="345"/>
      <c r="D49" s="345"/>
      <c r="E49" s="345"/>
      <c r="F49" s="345"/>
      <c r="G49" s="345"/>
      <c r="H49" s="345"/>
      <c r="I49" s="345"/>
      <c r="J49" s="345"/>
      <c r="K49" s="345"/>
      <c r="L49" s="345"/>
      <c r="M49" s="345"/>
      <c r="N49" s="345"/>
      <c r="O49" s="345"/>
      <c r="P49" s="346"/>
    </row>
    <row r="50" spans="1:16" ht="13.8">
      <c r="A50" s="367" t="s">
        <v>42</v>
      </c>
      <c r="B50" s="341"/>
      <c r="C50" s="365"/>
      <c r="D50" s="365"/>
      <c r="E50" s="365"/>
      <c r="F50" s="341"/>
      <c r="G50" s="341"/>
      <c r="H50" s="341"/>
      <c r="I50" s="341" t="s">
        <v>44</v>
      </c>
      <c r="J50" s="341"/>
      <c r="K50" s="341"/>
      <c r="L50" s="365"/>
      <c r="M50" s="365"/>
      <c r="N50" s="365"/>
      <c r="O50" s="365"/>
      <c r="P50" s="366"/>
    </row>
    <row r="51" spans="1:16" ht="13.8">
      <c r="A51" s="367"/>
      <c r="B51" s="341"/>
      <c r="C51" s="370" t="s">
        <v>43</v>
      </c>
      <c r="D51" s="370"/>
      <c r="E51" s="370"/>
      <c r="F51" s="341"/>
      <c r="G51" s="341"/>
      <c r="H51" s="341"/>
      <c r="I51" s="341"/>
      <c r="J51" s="341"/>
      <c r="K51" s="341"/>
      <c r="L51" s="370" t="s">
        <v>43</v>
      </c>
      <c r="M51" s="370"/>
      <c r="N51" s="370"/>
      <c r="O51" s="370"/>
      <c r="P51" s="371"/>
    </row>
    <row r="52" spans="1:16" ht="13.8">
      <c r="A52" s="344"/>
      <c r="B52" s="345"/>
      <c r="C52" s="345"/>
      <c r="D52" s="345"/>
      <c r="E52" s="345"/>
      <c r="F52" s="345"/>
      <c r="G52" s="345"/>
      <c r="H52" s="345"/>
      <c r="I52" s="345"/>
      <c r="J52" s="345"/>
      <c r="K52" s="345"/>
      <c r="L52" s="345"/>
      <c r="M52" s="345"/>
      <c r="N52" s="345"/>
      <c r="O52" s="345"/>
      <c r="P52" s="346"/>
    </row>
    <row r="53" spans="1:16" s="4" customFormat="1" ht="13.8">
      <c r="A53" s="199"/>
      <c r="B53" s="200"/>
      <c r="C53" s="201"/>
      <c r="D53" s="202"/>
      <c r="E53" s="203"/>
      <c r="F53" s="203"/>
      <c r="G53" s="203"/>
      <c r="H53" s="202"/>
      <c r="I53" s="203"/>
      <c r="J53" s="360" t="s">
        <v>45</v>
      </c>
      <c r="K53" s="360"/>
      <c r="L53" s="361"/>
      <c r="M53" s="361"/>
      <c r="N53" s="361"/>
      <c r="O53" s="361"/>
      <c r="P53" s="204"/>
    </row>
    <row r="54" spans="1:16" ht="13.8">
      <c r="F54" s="13"/>
    </row>
    <row r="55" spans="1:16" ht="13.8">
      <c r="F55" s="13"/>
    </row>
    <row r="56" spans="1:16" ht="13.8">
      <c r="F56" s="13"/>
    </row>
    <row r="57" spans="1:16" ht="13.8">
      <c r="F57" s="13"/>
    </row>
    <row r="58" spans="1:16" ht="13.8">
      <c r="F58" s="13"/>
    </row>
    <row r="59" spans="1:16" ht="13.8">
      <c r="F59" s="13"/>
    </row>
    <row r="60" spans="1:16" ht="13.8">
      <c r="F60" s="13"/>
    </row>
  </sheetData>
  <mergeCells count="37">
    <mergeCell ref="J53:O53"/>
    <mergeCell ref="A49:P49"/>
    <mergeCell ref="A47:P47"/>
    <mergeCell ref="L50:P50"/>
    <mergeCell ref="A50:B50"/>
    <mergeCell ref="A51:B51"/>
    <mergeCell ref="C51:E51"/>
    <mergeCell ref="A52:P52"/>
    <mergeCell ref="D9:E9"/>
    <mergeCell ref="F9:H9"/>
    <mergeCell ref="F11:K11"/>
    <mergeCell ref="C45:K45"/>
    <mergeCell ref="C46:K46"/>
    <mergeCell ref="A10:I10"/>
    <mergeCell ref="J10:K10"/>
    <mergeCell ref="C6:P6"/>
    <mergeCell ref="A5:B5"/>
    <mergeCell ref="C5:P5"/>
    <mergeCell ref="A6:B6"/>
    <mergeCell ref="C8:P8"/>
    <mergeCell ref="A1:P1"/>
    <mergeCell ref="A2:P2"/>
    <mergeCell ref="A3:P3"/>
    <mergeCell ref="A4:B4"/>
    <mergeCell ref="C4:P4"/>
    <mergeCell ref="F51:K51"/>
    <mergeCell ref="L51:P51"/>
    <mergeCell ref="A7:B7"/>
    <mergeCell ref="C7:P7"/>
    <mergeCell ref="O10:P10"/>
    <mergeCell ref="I9:L9"/>
    <mergeCell ref="M9:N9"/>
    <mergeCell ref="A8:B8"/>
    <mergeCell ref="C50:E50"/>
    <mergeCell ref="F50:H50"/>
    <mergeCell ref="I50:K50"/>
    <mergeCell ref="A48:M48"/>
  </mergeCells>
  <phoneticPr fontId="14" type="noConversion"/>
  <printOptions horizontalCentered="1" gridLines="1"/>
  <pageMargins left="0" right="0" top="0.70866141732283472" bottom="0.31496062992125984" header="0.51181102362204722" footer="0.51181102362204722"/>
  <pageSetup paperSize="9"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R136"/>
  <sheetViews>
    <sheetView showZeros="0" topLeftCell="A118" zoomScale="85" workbookViewId="0">
      <selection activeCell="C7" sqref="C7:P7"/>
    </sheetView>
  </sheetViews>
  <sheetFormatPr defaultColWidth="9.109375" defaultRowHeight="13.2"/>
  <cols>
    <col min="1" max="1" width="6.6640625" style="1" customWidth="1"/>
    <col min="2" max="2" width="9.109375" style="1"/>
    <col min="3" max="3" width="36" style="267" customWidth="1"/>
    <col min="4" max="4" width="6.33203125" style="1" customWidth="1"/>
    <col min="5" max="5" width="6.5546875" style="267" customWidth="1"/>
    <col min="6" max="6" width="6.5546875" style="1" customWidth="1"/>
    <col min="7" max="7" width="6.44140625" style="1" customWidth="1"/>
    <col min="8" max="8" width="6.6640625" style="1" customWidth="1"/>
    <col min="9" max="9" width="8.109375" style="1" bestFit="1" customWidth="1"/>
    <col min="10" max="10" width="6.109375" style="1" bestFit="1" customWidth="1"/>
    <col min="11" max="11" width="9" style="1" bestFit="1" customWidth="1"/>
    <col min="12" max="12" width="9.33203125" style="1" customWidth="1"/>
    <col min="13" max="13" width="10" style="1" customWidth="1"/>
    <col min="14" max="14" width="10.5546875" style="1" customWidth="1"/>
    <col min="15" max="15" width="9.33203125" style="1" customWidth="1"/>
    <col min="16" max="16" width="11.44140625" style="1" customWidth="1"/>
    <col min="17" max="17" width="8.109375" style="1" customWidth="1"/>
    <col min="18" max="18" width="9.6640625" style="1" customWidth="1"/>
    <col min="19" max="19" width="11.33203125" style="1" customWidth="1"/>
    <col min="20" max="16384" width="9.109375" style="1"/>
  </cols>
  <sheetData>
    <row r="1" spans="1:16" ht="22.8">
      <c r="A1" s="394" t="s">
        <v>173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</row>
    <row r="2" spans="1:16" ht="17.399999999999999">
      <c r="A2" s="395" t="s">
        <v>171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</row>
    <row r="3" spans="1:16">
      <c r="A3" s="392" t="s">
        <v>2</v>
      </c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</row>
    <row r="4" spans="1:16" ht="15.6">
      <c r="A4" s="397" t="s">
        <v>3</v>
      </c>
      <c r="B4" s="397"/>
      <c r="C4" s="398" t="s">
        <v>442</v>
      </c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399"/>
    </row>
    <row r="5" spans="1:16" ht="13.8">
      <c r="A5" s="400"/>
      <c r="B5" s="400"/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89"/>
      <c r="P5" s="389"/>
    </row>
    <row r="6" spans="1:16" ht="13.8">
      <c r="A6" s="390" t="s">
        <v>4</v>
      </c>
      <c r="B6" s="390"/>
      <c r="C6" s="396" t="s">
        <v>430</v>
      </c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6"/>
      <c r="P6" s="396"/>
    </row>
    <row r="7" spans="1:16" ht="13.8">
      <c r="A7" s="390" t="s">
        <v>5</v>
      </c>
      <c r="B7" s="390"/>
      <c r="C7" s="389" t="s">
        <v>441</v>
      </c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389"/>
      <c r="P7" s="389"/>
    </row>
    <row r="8" spans="1:16" ht="13.8">
      <c r="A8" s="390" t="s">
        <v>6</v>
      </c>
      <c r="B8" s="390"/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389"/>
      <c r="P8" s="389"/>
    </row>
    <row r="9" spans="1:16" ht="17.399999999999999">
      <c r="A9" s="227" t="s">
        <v>7</v>
      </c>
      <c r="B9" s="228"/>
      <c r="C9" s="229" t="s">
        <v>9</v>
      </c>
      <c r="D9" s="376" t="s">
        <v>175</v>
      </c>
      <c r="E9" s="376"/>
      <c r="F9" s="391" t="s">
        <v>10</v>
      </c>
      <c r="G9" s="391"/>
      <c r="H9" s="391"/>
      <c r="I9" s="392" t="s">
        <v>11</v>
      </c>
      <c r="J9" s="392"/>
      <c r="K9" s="392"/>
      <c r="L9" s="392"/>
      <c r="M9" s="374">
        <f>P129</f>
        <v>0</v>
      </c>
      <c r="N9" s="375"/>
      <c r="O9" s="225" t="s">
        <v>13</v>
      </c>
      <c r="P9" s="231"/>
    </row>
    <row r="10" spans="1:16">
      <c r="A10" s="226"/>
      <c r="B10" s="225"/>
      <c r="C10" s="232"/>
      <c r="D10" s="225"/>
      <c r="E10" s="232"/>
      <c r="F10" s="233"/>
      <c r="G10" s="233"/>
      <c r="H10" s="233"/>
      <c r="I10" s="234"/>
      <c r="J10" s="377" t="s">
        <v>12</v>
      </c>
      <c r="K10" s="377"/>
      <c r="L10" s="228"/>
      <c r="M10" s="225" t="s">
        <v>8</v>
      </c>
      <c r="N10" s="230"/>
      <c r="O10" s="393"/>
      <c r="P10" s="393"/>
    </row>
    <row r="11" spans="1:16" ht="13.8" thickBot="1">
      <c r="A11" s="388"/>
      <c r="B11" s="388"/>
      <c r="C11" s="388"/>
      <c r="D11" s="388"/>
      <c r="E11" s="388"/>
      <c r="F11" s="388"/>
      <c r="G11" s="388"/>
      <c r="H11" s="388"/>
      <c r="I11" s="388"/>
      <c r="J11" s="388"/>
      <c r="K11" s="388"/>
      <c r="L11" s="388"/>
      <c r="M11" s="388"/>
      <c r="N11" s="388"/>
      <c r="O11" s="388"/>
      <c r="P11" s="388"/>
    </row>
    <row r="12" spans="1:16" s="235" customFormat="1" ht="13.5" customHeight="1" thickBot="1">
      <c r="A12" s="401" t="s">
        <v>133</v>
      </c>
      <c r="B12" s="401" t="s">
        <v>41</v>
      </c>
      <c r="C12" s="401" t="s">
        <v>28</v>
      </c>
      <c r="D12" s="384" t="s">
        <v>176</v>
      </c>
      <c r="E12" s="384" t="s">
        <v>177</v>
      </c>
      <c r="F12" s="378" t="s">
        <v>29</v>
      </c>
      <c r="G12" s="379"/>
      <c r="H12" s="379"/>
      <c r="I12" s="379"/>
      <c r="J12" s="379"/>
      <c r="K12" s="380"/>
      <c r="L12" s="404" t="s">
        <v>178</v>
      </c>
      <c r="M12" s="405"/>
      <c r="N12" s="405"/>
      <c r="O12" s="405"/>
      <c r="P12" s="406"/>
    </row>
    <row r="13" spans="1:16" s="235" customFormat="1" ht="38.25" customHeight="1">
      <c r="A13" s="402"/>
      <c r="B13" s="402" t="s">
        <v>41</v>
      </c>
      <c r="C13" s="402" t="s">
        <v>28</v>
      </c>
      <c r="D13" s="385" t="s">
        <v>21</v>
      </c>
      <c r="E13" s="385" t="s">
        <v>22</v>
      </c>
      <c r="F13" s="384" t="s">
        <v>179</v>
      </c>
      <c r="G13" s="384" t="s">
        <v>180</v>
      </c>
      <c r="H13" s="384" t="s">
        <v>181</v>
      </c>
      <c r="I13" s="384" t="s">
        <v>182</v>
      </c>
      <c r="J13" s="384" t="s">
        <v>183</v>
      </c>
      <c r="K13" s="384" t="s">
        <v>184</v>
      </c>
      <c r="L13" s="384" t="s">
        <v>185</v>
      </c>
      <c r="M13" s="384" t="s">
        <v>181</v>
      </c>
      <c r="N13" s="384" t="s">
        <v>182</v>
      </c>
      <c r="O13" s="384" t="s">
        <v>183</v>
      </c>
      <c r="P13" s="384" t="s">
        <v>184</v>
      </c>
    </row>
    <row r="14" spans="1:16" s="235" customFormat="1">
      <c r="A14" s="402"/>
      <c r="B14" s="402"/>
      <c r="C14" s="402"/>
      <c r="D14" s="385"/>
      <c r="E14" s="385"/>
      <c r="F14" s="385"/>
      <c r="G14" s="385" t="s">
        <v>31</v>
      </c>
      <c r="H14" s="385" t="s">
        <v>36</v>
      </c>
      <c r="I14" s="385" t="s">
        <v>35</v>
      </c>
      <c r="J14" s="385" t="s">
        <v>37</v>
      </c>
      <c r="K14" s="385" t="s">
        <v>13</v>
      </c>
      <c r="L14" s="385" t="s">
        <v>40</v>
      </c>
      <c r="M14" s="385" t="s">
        <v>36</v>
      </c>
      <c r="N14" s="385" t="s">
        <v>35</v>
      </c>
      <c r="O14" s="385" t="s">
        <v>37</v>
      </c>
      <c r="P14" s="385" t="s">
        <v>13</v>
      </c>
    </row>
    <row r="15" spans="1:16" s="235" customFormat="1" ht="24.75" customHeight="1" thickBot="1">
      <c r="A15" s="403"/>
      <c r="B15" s="403"/>
      <c r="C15" s="403"/>
      <c r="D15" s="386"/>
      <c r="E15" s="386"/>
      <c r="F15" s="387"/>
      <c r="G15" s="387" t="s">
        <v>47</v>
      </c>
      <c r="H15" s="387" t="s">
        <v>13</v>
      </c>
      <c r="I15" s="387" t="s">
        <v>13</v>
      </c>
      <c r="J15" s="387" t="s">
        <v>13</v>
      </c>
      <c r="K15" s="387"/>
      <c r="L15" s="387" t="s">
        <v>46</v>
      </c>
      <c r="M15" s="387" t="s">
        <v>13</v>
      </c>
      <c r="N15" s="387" t="s">
        <v>13</v>
      </c>
      <c r="O15" s="387" t="s">
        <v>13</v>
      </c>
      <c r="P15" s="387"/>
    </row>
    <row r="16" spans="1:16" ht="14.4" thickBot="1">
      <c r="A16" s="12">
        <v>1</v>
      </c>
      <c r="B16" s="12">
        <v>2</v>
      </c>
      <c r="C16" s="236">
        <v>3</v>
      </c>
      <c r="D16" s="12">
        <v>4</v>
      </c>
      <c r="E16" s="236">
        <v>5</v>
      </c>
      <c r="F16" s="11">
        <v>6</v>
      </c>
      <c r="G16" s="11">
        <v>7</v>
      </c>
      <c r="H16" s="11">
        <v>8</v>
      </c>
      <c r="I16" s="11">
        <v>9</v>
      </c>
      <c r="J16" s="11">
        <v>10</v>
      </c>
      <c r="K16" s="11">
        <v>11</v>
      </c>
      <c r="L16" s="12">
        <v>12</v>
      </c>
      <c r="M16" s="12">
        <v>13</v>
      </c>
      <c r="N16" s="12">
        <v>14</v>
      </c>
      <c r="O16" s="12">
        <v>15</v>
      </c>
      <c r="P16" s="12">
        <v>16</v>
      </c>
    </row>
    <row r="17" spans="1:18" ht="13.8">
      <c r="A17" s="79"/>
      <c r="B17" s="237"/>
      <c r="C17" s="238"/>
      <c r="D17" s="239"/>
      <c r="E17" s="240"/>
      <c r="F17" s="241"/>
      <c r="G17" s="67"/>
      <c r="H17" s="67">
        <v>0</v>
      </c>
      <c r="I17" s="67">
        <v>0</v>
      </c>
      <c r="J17" s="67">
        <v>0</v>
      </c>
      <c r="K17" s="242">
        <f t="shared" ref="K17:K48" si="0">SUM(H17:J17)</f>
        <v>0</v>
      </c>
      <c r="L17" s="242">
        <f t="shared" ref="L17:L48" si="1">ROUND(E17*F17,2)</f>
        <v>0</v>
      </c>
      <c r="M17" s="242">
        <f t="shared" ref="M17:M48" si="2">ROUND(E17*H17,2)</f>
        <v>0</v>
      </c>
      <c r="N17" s="242">
        <f t="shared" ref="N17:N48" si="3">ROUND(E17*I17,2)</f>
        <v>0</v>
      </c>
      <c r="O17" s="242">
        <f t="shared" ref="O17:O48" si="4">ROUND(E17*J17,2)</f>
        <v>0</v>
      </c>
      <c r="P17" s="242">
        <f t="shared" ref="P17:P48" si="5">SUM(M17:O17)</f>
        <v>0</v>
      </c>
      <c r="R17" s="148"/>
    </row>
    <row r="18" spans="1:18" ht="13.8">
      <c r="A18" s="79"/>
      <c r="B18" s="77"/>
      <c r="C18" s="243" t="s">
        <v>186</v>
      </c>
      <c r="D18" s="244"/>
      <c r="E18" s="244"/>
      <c r="F18" s="241"/>
      <c r="G18" s="67"/>
      <c r="H18" s="67">
        <v>0</v>
      </c>
      <c r="I18" s="67">
        <v>0</v>
      </c>
      <c r="J18" s="67">
        <v>0</v>
      </c>
      <c r="K18" s="242">
        <f t="shared" si="0"/>
        <v>0</v>
      </c>
      <c r="L18" s="242">
        <f t="shared" si="1"/>
        <v>0</v>
      </c>
      <c r="M18" s="242">
        <f t="shared" si="2"/>
        <v>0</v>
      </c>
      <c r="N18" s="242">
        <f t="shared" si="3"/>
        <v>0</v>
      </c>
      <c r="O18" s="242">
        <f t="shared" si="4"/>
        <v>0</v>
      </c>
      <c r="P18" s="242">
        <f t="shared" si="5"/>
        <v>0</v>
      </c>
      <c r="R18" s="148"/>
    </row>
    <row r="19" spans="1:18" ht="55.2">
      <c r="A19" s="244">
        <v>1</v>
      </c>
      <c r="B19" s="77" t="s">
        <v>187</v>
      </c>
      <c r="C19" s="245" t="s">
        <v>188</v>
      </c>
      <c r="D19" s="244" t="s">
        <v>189</v>
      </c>
      <c r="E19" s="244">
        <v>1</v>
      </c>
      <c r="F19" s="241"/>
      <c r="G19" s="67"/>
      <c r="H19" s="67"/>
      <c r="I19" s="67"/>
      <c r="J19" s="67"/>
      <c r="K19" s="242">
        <f t="shared" si="0"/>
        <v>0</v>
      </c>
      <c r="L19" s="242">
        <f t="shared" si="1"/>
        <v>0</v>
      </c>
      <c r="M19" s="242">
        <f t="shared" si="2"/>
        <v>0</v>
      </c>
      <c r="N19" s="242">
        <f t="shared" si="3"/>
        <v>0</v>
      </c>
      <c r="O19" s="242">
        <f t="shared" si="4"/>
        <v>0</v>
      </c>
      <c r="P19" s="242">
        <f t="shared" si="5"/>
        <v>0</v>
      </c>
      <c r="R19" s="148"/>
    </row>
    <row r="20" spans="1:18" ht="13.8">
      <c r="A20" s="244"/>
      <c r="B20" s="77"/>
      <c r="C20" s="246" t="s">
        <v>190</v>
      </c>
      <c r="D20" s="244"/>
      <c r="E20" s="244"/>
      <c r="F20" s="241"/>
      <c r="G20" s="67"/>
      <c r="H20" s="67"/>
      <c r="I20" s="67"/>
      <c r="J20" s="67"/>
      <c r="K20" s="242">
        <f t="shared" si="0"/>
        <v>0</v>
      </c>
      <c r="L20" s="242">
        <f t="shared" si="1"/>
        <v>0</v>
      </c>
      <c r="M20" s="242">
        <f t="shared" si="2"/>
        <v>0</v>
      </c>
      <c r="N20" s="242">
        <f t="shared" si="3"/>
        <v>0</v>
      </c>
      <c r="O20" s="242">
        <f t="shared" si="4"/>
        <v>0</v>
      </c>
      <c r="P20" s="242">
        <f t="shared" si="5"/>
        <v>0</v>
      </c>
      <c r="R20" s="148"/>
    </row>
    <row r="21" spans="1:18" ht="13.8">
      <c r="A21" s="244"/>
      <c r="B21" s="77"/>
      <c r="C21" s="246" t="s">
        <v>191</v>
      </c>
      <c r="D21" s="244"/>
      <c r="E21" s="244"/>
      <c r="F21" s="241"/>
      <c r="G21" s="67"/>
      <c r="H21" s="67"/>
      <c r="I21" s="67"/>
      <c r="J21" s="67"/>
      <c r="K21" s="242">
        <f t="shared" si="0"/>
        <v>0</v>
      </c>
      <c r="L21" s="242">
        <f t="shared" si="1"/>
        <v>0</v>
      </c>
      <c r="M21" s="242">
        <f t="shared" si="2"/>
        <v>0</v>
      </c>
      <c r="N21" s="242">
        <f t="shared" si="3"/>
        <v>0</v>
      </c>
      <c r="O21" s="242">
        <f t="shared" si="4"/>
        <v>0</v>
      </c>
      <c r="P21" s="242">
        <f t="shared" si="5"/>
        <v>0</v>
      </c>
      <c r="R21" s="148"/>
    </row>
    <row r="22" spans="1:18" ht="13.8">
      <c r="A22" s="244"/>
      <c r="B22" s="77"/>
      <c r="C22" s="246" t="s">
        <v>192</v>
      </c>
      <c r="D22" s="244"/>
      <c r="E22" s="244"/>
      <c r="F22" s="241"/>
      <c r="G22" s="67"/>
      <c r="H22" s="67"/>
      <c r="I22" s="67"/>
      <c r="J22" s="67"/>
      <c r="K22" s="242">
        <f t="shared" si="0"/>
        <v>0</v>
      </c>
      <c r="L22" s="242">
        <f t="shared" si="1"/>
        <v>0</v>
      </c>
      <c r="M22" s="242">
        <f t="shared" si="2"/>
        <v>0</v>
      </c>
      <c r="N22" s="242">
        <f t="shared" si="3"/>
        <v>0</v>
      </c>
      <c r="O22" s="242">
        <f t="shared" si="4"/>
        <v>0</v>
      </c>
      <c r="P22" s="242">
        <f t="shared" si="5"/>
        <v>0</v>
      </c>
      <c r="R22" s="148"/>
    </row>
    <row r="23" spans="1:18" ht="13.8">
      <c r="A23" s="244"/>
      <c r="B23" s="77"/>
      <c r="C23" s="246" t="s">
        <v>193</v>
      </c>
      <c r="D23" s="244"/>
      <c r="E23" s="244"/>
      <c r="F23" s="241"/>
      <c r="G23" s="67"/>
      <c r="H23" s="67"/>
      <c r="I23" s="67"/>
      <c r="J23" s="67"/>
      <c r="K23" s="242">
        <f t="shared" si="0"/>
        <v>0</v>
      </c>
      <c r="L23" s="242">
        <f t="shared" si="1"/>
        <v>0</v>
      </c>
      <c r="M23" s="242">
        <f t="shared" si="2"/>
        <v>0</v>
      </c>
      <c r="N23" s="242">
        <f t="shared" si="3"/>
        <v>0</v>
      </c>
      <c r="O23" s="242">
        <f t="shared" si="4"/>
        <v>0</v>
      </c>
      <c r="P23" s="242">
        <f t="shared" si="5"/>
        <v>0</v>
      </c>
      <c r="R23" s="148"/>
    </row>
    <row r="24" spans="1:18" ht="13.8">
      <c r="A24" s="244"/>
      <c r="B24" s="77"/>
      <c r="C24" s="246" t="s">
        <v>194</v>
      </c>
      <c r="D24" s="244"/>
      <c r="E24" s="244"/>
      <c r="F24" s="241"/>
      <c r="G24" s="67"/>
      <c r="H24" s="67"/>
      <c r="I24" s="67"/>
      <c r="J24" s="67"/>
      <c r="K24" s="242">
        <f t="shared" si="0"/>
        <v>0</v>
      </c>
      <c r="L24" s="242">
        <f t="shared" si="1"/>
        <v>0</v>
      </c>
      <c r="M24" s="242">
        <f t="shared" si="2"/>
        <v>0</v>
      </c>
      <c r="N24" s="242">
        <f t="shared" si="3"/>
        <v>0</v>
      </c>
      <c r="O24" s="242">
        <f t="shared" si="4"/>
        <v>0</v>
      </c>
      <c r="P24" s="242">
        <f t="shared" si="5"/>
        <v>0</v>
      </c>
      <c r="R24" s="148"/>
    </row>
    <row r="25" spans="1:18" ht="13.8">
      <c r="A25" s="244"/>
      <c r="B25" s="77"/>
      <c r="C25" s="246" t="s">
        <v>195</v>
      </c>
      <c r="D25" s="244"/>
      <c r="E25" s="244"/>
      <c r="F25" s="241"/>
      <c r="G25" s="67"/>
      <c r="H25" s="67"/>
      <c r="I25" s="67"/>
      <c r="J25" s="67"/>
      <c r="K25" s="242">
        <f t="shared" si="0"/>
        <v>0</v>
      </c>
      <c r="L25" s="242">
        <f t="shared" si="1"/>
        <v>0</v>
      </c>
      <c r="M25" s="242">
        <f t="shared" si="2"/>
        <v>0</v>
      </c>
      <c r="N25" s="242">
        <f t="shared" si="3"/>
        <v>0</v>
      </c>
      <c r="O25" s="242">
        <f t="shared" si="4"/>
        <v>0</v>
      </c>
      <c r="P25" s="242">
        <f t="shared" si="5"/>
        <v>0</v>
      </c>
      <c r="R25" s="148"/>
    </row>
    <row r="26" spans="1:18" ht="27.6">
      <c r="A26" s="244">
        <v>2</v>
      </c>
      <c r="B26" s="77" t="s">
        <v>187</v>
      </c>
      <c r="C26" s="247" t="s">
        <v>196</v>
      </c>
      <c r="D26" s="244" t="s">
        <v>197</v>
      </c>
      <c r="E26" s="244">
        <v>2</v>
      </c>
      <c r="F26" s="241"/>
      <c r="G26" s="67"/>
      <c r="H26" s="67"/>
      <c r="I26" s="67"/>
      <c r="J26" s="67"/>
      <c r="K26" s="242">
        <f t="shared" si="0"/>
        <v>0</v>
      </c>
      <c r="L26" s="242">
        <f t="shared" si="1"/>
        <v>0</v>
      </c>
      <c r="M26" s="242">
        <f t="shared" si="2"/>
        <v>0</v>
      </c>
      <c r="N26" s="242">
        <f t="shared" si="3"/>
        <v>0</v>
      </c>
      <c r="O26" s="242">
        <f t="shared" si="4"/>
        <v>0</v>
      </c>
      <c r="P26" s="242">
        <f t="shared" si="5"/>
        <v>0</v>
      </c>
      <c r="R26" s="148"/>
    </row>
    <row r="27" spans="1:18" ht="41.4">
      <c r="A27" s="244">
        <v>3</v>
      </c>
      <c r="B27" s="77" t="s">
        <v>187</v>
      </c>
      <c r="C27" s="78" t="s">
        <v>198</v>
      </c>
      <c r="D27" s="244" t="s">
        <v>14</v>
      </c>
      <c r="E27" s="244">
        <v>18</v>
      </c>
      <c r="F27" s="241"/>
      <c r="G27" s="67"/>
      <c r="H27" s="67"/>
      <c r="I27" s="67"/>
      <c r="J27" s="67"/>
      <c r="K27" s="242">
        <f t="shared" si="0"/>
        <v>0</v>
      </c>
      <c r="L27" s="242">
        <f t="shared" si="1"/>
        <v>0</v>
      </c>
      <c r="M27" s="242">
        <f t="shared" si="2"/>
        <v>0</v>
      </c>
      <c r="N27" s="242">
        <f t="shared" si="3"/>
        <v>0</v>
      </c>
      <c r="O27" s="242">
        <f t="shared" si="4"/>
        <v>0</v>
      </c>
      <c r="P27" s="242">
        <f t="shared" si="5"/>
        <v>0</v>
      </c>
      <c r="R27" s="148"/>
    </row>
    <row r="28" spans="1:18" ht="13.8">
      <c r="A28" s="244">
        <v>4</v>
      </c>
      <c r="B28" s="77" t="s">
        <v>187</v>
      </c>
      <c r="C28" s="247" t="s">
        <v>199</v>
      </c>
      <c r="D28" s="244" t="s">
        <v>197</v>
      </c>
      <c r="E28" s="244">
        <v>2</v>
      </c>
      <c r="F28" s="241"/>
      <c r="G28" s="67"/>
      <c r="H28" s="67"/>
      <c r="I28" s="67"/>
      <c r="J28" s="67"/>
      <c r="K28" s="242">
        <f t="shared" si="0"/>
        <v>0</v>
      </c>
      <c r="L28" s="242">
        <f t="shared" si="1"/>
        <v>0</v>
      </c>
      <c r="M28" s="242">
        <f t="shared" si="2"/>
        <v>0</v>
      </c>
      <c r="N28" s="242">
        <f t="shared" si="3"/>
        <v>0</v>
      </c>
      <c r="O28" s="242">
        <f t="shared" si="4"/>
        <v>0</v>
      </c>
      <c r="P28" s="242">
        <f t="shared" si="5"/>
        <v>0</v>
      </c>
      <c r="R28" s="148"/>
    </row>
    <row r="29" spans="1:18" ht="13.8">
      <c r="A29" s="244">
        <v>5</v>
      </c>
      <c r="B29" s="77" t="s">
        <v>187</v>
      </c>
      <c r="C29" s="247" t="s">
        <v>200</v>
      </c>
      <c r="D29" s="244" t="s">
        <v>197</v>
      </c>
      <c r="E29" s="244">
        <v>2</v>
      </c>
      <c r="F29" s="241"/>
      <c r="G29" s="67"/>
      <c r="H29" s="67"/>
      <c r="I29" s="67"/>
      <c r="J29" s="67"/>
      <c r="K29" s="242">
        <f t="shared" si="0"/>
        <v>0</v>
      </c>
      <c r="L29" s="242">
        <f t="shared" si="1"/>
        <v>0</v>
      </c>
      <c r="M29" s="242">
        <f t="shared" si="2"/>
        <v>0</v>
      </c>
      <c r="N29" s="242">
        <f t="shared" si="3"/>
        <v>0</v>
      </c>
      <c r="O29" s="242">
        <f t="shared" si="4"/>
        <v>0</v>
      </c>
      <c r="P29" s="242">
        <f t="shared" si="5"/>
        <v>0</v>
      </c>
      <c r="R29" s="148"/>
    </row>
    <row r="30" spans="1:18" ht="13.8">
      <c r="A30" s="244">
        <v>6</v>
      </c>
      <c r="B30" s="77" t="s">
        <v>187</v>
      </c>
      <c r="C30" s="247" t="s">
        <v>201</v>
      </c>
      <c r="D30" s="244" t="s">
        <v>197</v>
      </c>
      <c r="E30" s="244">
        <v>8</v>
      </c>
      <c r="F30" s="241"/>
      <c r="G30" s="67"/>
      <c r="H30" s="67"/>
      <c r="I30" s="67"/>
      <c r="J30" s="67"/>
      <c r="K30" s="242">
        <f t="shared" si="0"/>
        <v>0</v>
      </c>
      <c r="L30" s="242">
        <f t="shared" si="1"/>
        <v>0</v>
      </c>
      <c r="M30" s="242">
        <f t="shared" si="2"/>
        <v>0</v>
      </c>
      <c r="N30" s="242">
        <f t="shared" si="3"/>
        <v>0</v>
      </c>
      <c r="O30" s="242">
        <f t="shared" si="4"/>
        <v>0</v>
      </c>
      <c r="P30" s="242">
        <f t="shared" si="5"/>
        <v>0</v>
      </c>
      <c r="R30" s="148"/>
    </row>
    <row r="31" spans="1:18" ht="27.6">
      <c r="A31" s="244">
        <v>7</v>
      </c>
      <c r="B31" s="77" t="s">
        <v>187</v>
      </c>
      <c r="C31" s="247" t="s">
        <v>202</v>
      </c>
      <c r="D31" s="244" t="s">
        <v>197</v>
      </c>
      <c r="E31" s="244">
        <v>10</v>
      </c>
      <c r="F31" s="241"/>
      <c r="G31" s="67"/>
      <c r="H31" s="67"/>
      <c r="I31" s="67"/>
      <c r="J31" s="67"/>
      <c r="K31" s="242">
        <f t="shared" si="0"/>
        <v>0</v>
      </c>
      <c r="L31" s="242">
        <f t="shared" si="1"/>
        <v>0</v>
      </c>
      <c r="M31" s="242">
        <f t="shared" si="2"/>
        <v>0</v>
      </c>
      <c r="N31" s="242">
        <f t="shared" si="3"/>
        <v>0</v>
      </c>
      <c r="O31" s="242">
        <f t="shared" si="4"/>
        <v>0</v>
      </c>
      <c r="P31" s="242">
        <f t="shared" si="5"/>
        <v>0</v>
      </c>
      <c r="R31" s="148"/>
    </row>
    <row r="32" spans="1:18" ht="13.8">
      <c r="A32" s="244">
        <v>8</v>
      </c>
      <c r="B32" s="77" t="s">
        <v>187</v>
      </c>
      <c r="C32" s="248" t="s">
        <v>203</v>
      </c>
      <c r="D32" s="244" t="s">
        <v>204</v>
      </c>
      <c r="E32" s="244">
        <v>5</v>
      </c>
      <c r="F32" s="241"/>
      <c r="G32" s="67"/>
      <c r="H32" s="67"/>
      <c r="I32" s="67"/>
      <c r="J32" s="67"/>
      <c r="K32" s="242">
        <f t="shared" si="0"/>
        <v>0</v>
      </c>
      <c r="L32" s="242">
        <f t="shared" si="1"/>
        <v>0</v>
      </c>
      <c r="M32" s="242">
        <f t="shared" si="2"/>
        <v>0</v>
      </c>
      <c r="N32" s="242">
        <f t="shared" si="3"/>
        <v>0</v>
      </c>
      <c r="O32" s="242">
        <f t="shared" si="4"/>
        <v>0</v>
      </c>
      <c r="P32" s="242">
        <f t="shared" si="5"/>
        <v>0</v>
      </c>
      <c r="R32" s="148"/>
    </row>
    <row r="33" spans="1:18" ht="13.8">
      <c r="A33" s="244">
        <v>9</v>
      </c>
      <c r="B33" s="77" t="s">
        <v>187</v>
      </c>
      <c r="C33" s="248" t="s">
        <v>205</v>
      </c>
      <c r="D33" s="244" t="s">
        <v>204</v>
      </c>
      <c r="E33" s="244">
        <v>30</v>
      </c>
      <c r="F33" s="241"/>
      <c r="G33" s="67"/>
      <c r="H33" s="67"/>
      <c r="I33" s="67"/>
      <c r="J33" s="67"/>
      <c r="K33" s="242">
        <f t="shared" si="0"/>
        <v>0</v>
      </c>
      <c r="L33" s="242">
        <f t="shared" si="1"/>
        <v>0</v>
      </c>
      <c r="M33" s="242">
        <f t="shared" si="2"/>
        <v>0</v>
      </c>
      <c r="N33" s="242">
        <f t="shared" si="3"/>
        <v>0</v>
      </c>
      <c r="O33" s="242">
        <f t="shared" si="4"/>
        <v>0</v>
      </c>
      <c r="P33" s="242">
        <f t="shared" si="5"/>
        <v>0</v>
      </c>
      <c r="R33" s="148"/>
    </row>
    <row r="34" spans="1:18" ht="13.8">
      <c r="A34" s="244">
        <v>10</v>
      </c>
      <c r="B34" s="77" t="s">
        <v>187</v>
      </c>
      <c r="C34" s="248" t="s">
        <v>206</v>
      </c>
      <c r="D34" s="244" t="s">
        <v>204</v>
      </c>
      <c r="E34" s="244">
        <v>70</v>
      </c>
      <c r="F34" s="241"/>
      <c r="G34" s="67"/>
      <c r="H34" s="67"/>
      <c r="I34" s="67"/>
      <c r="J34" s="67"/>
      <c r="K34" s="242">
        <f t="shared" si="0"/>
        <v>0</v>
      </c>
      <c r="L34" s="242">
        <f t="shared" si="1"/>
        <v>0</v>
      </c>
      <c r="M34" s="242">
        <f t="shared" si="2"/>
        <v>0</v>
      </c>
      <c r="N34" s="242">
        <f t="shared" si="3"/>
        <v>0</v>
      </c>
      <c r="O34" s="242">
        <f t="shared" si="4"/>
        <v>0</v>
      </c>
      <c r="P34" s="242">
        <f t="shared" si="5"/>
        <v>0</v>
      </c>
      <c r="R34" s="148"/>
    </row>
    <row r="35" spans="1:18" ht="13.8">
      <c r="A35" s="244">
        <v>11</v>
      </c>
      <c r="B35" s="77" t="s">
        <v>187</v>
      </c>
      <c r="C35" s="248" t="s">
        <v>207</v>
      </c>
      <c r="D35" s="244" t="s">
        <v>204</v>
      </c>
      <c r="E35" s="244">
        <v>50</v>
      </c>
      <c r="F35" s="241"/>
      <c r="G35" s="67"/>
      <c r="H35" s="67"/>
      <c r="I35" s="67"/>
      <c r="J35" s="67"/>
      <c r="K35" s="242">
        <f t="shared" si="0"/>
        <v>0</v>
      </c>
      <c r="L35" s="242">
        <f t="shared" si="1"/>
        <v>0</v>
      </c>
      <c r="M35" s="242">
        <f t="shared" si="2"/>
        <v>0</v>
      </c>
      <c r="N35" s="242">
        <f t="shared" si="3"/>
        <v>0</v>
      </c>
      <c r="O35" s="242">
        <f t="shared" si="4"/>
        <v>0</v>
      </c>
      <c r="P35" s="242">
        <f t="shared" si="5"/>
        <v>0</v>
      </c>
      <c r="R35" s="148"/>
    </row>
    <row r="36" spans="1:18" ht="13.8">
      <c r="A36" s="244">
        <v>12</v>
      </c>
      <c r="B36" s="77" t="s">
        <v>187</v>
      </c>
      <c r="C36" s="248" t="s">
        <v>208</v>
      </c>
      <c r="D36" s="244" t="s">
        <v>197</v>
      </c>
      <c r="E36" s="244">
        <v>1</v>
      </c>
      <c r="F36" s="241"/>
      <c r="G36" s="67"/>
      <c r="H36" s="67"/>
      <c r="I36" s="67"/>
      <c r="J36" s="67"/>
      <c r="K36" s="242">
        <f t="shared" si="0"/>
        <v>0</v>
      </c>
      <c r="L36" s="242">
        <f t="shared" si="1"/>
        <v>0</v>
      </c>
      <c r="M36" s="242">
        <f t="shared" si="2"/>
        <v>0</v>
      </c>
      <c r="N36" s="242">
        <f t="shared" si="3"/>
        <v>0</v>
      </c>
      <c r="O36" s="242">
        <f t="shared" si="4"/>
        <v>0</v>
      </c>
      <c r="P36" s="242">
        <f t="shared" si="5"/>
        <v>0</v>
      </c>
      <c r="R36" s="148"/>
    </row>
    <row r="37" spans="1:18" ht="13.8">
      <c r="A37" s="244">
        <v>13</v>
      </c>
      <c r="B37" s="77" t="s">
        <v>187</v>
      </c>
      <c r="C37" s="248" t="s">
        <v>209</v>
      </c>
      <c r="D37" s="244" t="s">
        <v>197</v>
      </c>
      <c r="E37" s="244">
        <v>2</v>
      </c>
      <c r="F37" s="241"/>
      <c r="G37" s="67"/>
      <c r="H37" s="67"/>
      <c r="I37" s="67"/>
      <c r="J37" s="67"/>
      <c r="K37" s="242">
        <f t="shared" si="0"/>
        <v>0</v>
      </c>
      <c r="L37" s="242">
        <f t="shared" si="1"/>
        <v>0</v>
      </c>
      <c r="M37" s="242">
        <f t="shared" si="2"/>
        <v>0</v>
      </c>
      <c r="N37" s="242">
        <f t="shared" si="3"/>
        <v>0</v>
      </c>
      <c r="O37" s="242">
        <f t="shared" si="4"/>
        <v>0</v>
      </c>
      <c r="P37" s="242">
        <f t="shared" si="5"/>
        <v>0</v>
      </c>
      <c r="R37" s="148"/>
    </row>
    <row r="38" spans="1:18" ht="13.8">
      <c r="A38" s="244">
        <v>14</v>
      </c>
      <c r="B38" s="77" t="s">
        <v>187</v>
      </c>
      <c r="C38" s="247" t="s">
        <v>210</v>
      </c>
      <c r="D38" s="244" t="s">
        <v>197</v>
      </c>
      <c r="E38" s="244">
        <v>5</v>
      </c>
      <c r="F38" s="241"/>
      <c r="G38" s="67"/>
      <c r="H38" s="67"/>
      <c r="I38" s="67"/>
      <c r="J38" s="67"/>
      <c r="K38" s="242">
        <f t="shared" si="0"/>
        <v>0</v>
      </c>
      <c r="L38" s="242">
        <f t="shared" si="1"/>
        <v>0</v>
      </c>
      <c r="M38" s="242">
        <f t="shared" si="2"/>
        <v>0</v>
      </c>
      <c r="N38" s="242">
        <f t="shared" si="3"/>
        <v>0</v>
      </c>
      <c r="O38" s="242">
        <f t="shared" si="4"/>
        <v>0</v>
      </c>
      <c r="P38" s="242">
        <f t="shared" si="5"/>
        <v>0</v>
      </c>
      <c r="R38" s="148"/>
    </row>
    <row r="39" spans="1:18" ht="13.8">
      <c r="A39" s="244">
        <v>15</v>
      </c>
      <c r="B39" s="77" t="s">
        <v>187</v>
      </c>
      <c r="C39" s="247" t="s">
        <v>211</v>
      </c>
      <c r="D39" s="244" t="s">
        <v>189</v>
      </c>
      <c r="E39" s="244">
        <v>1</v>
      </c>
      <c r="F39" s="241"/>
      <c r="G39" s="67"/>
      <c r="H39" s="67"/>
      <c r="I39" s="67"/>
      <c r="J39" s="67"/>
      <c r="K39" s="242">
        <f t="shared" si="0"/>
        <v>0</v>
      </c>
      <c r="L39" s="242">
        <f t="shared" si="1"/>
        <v>0</v>
      </c>
      <c r="M39" s="242">
        <f t="shared" si="2"/>
        <v>0</v>
      </c>
      <c r="N39" s="242">
        <f t="shared" si="3"/>
        <v>0</v>
      </c>
      <c r="O39" s="242">
        <f t="shared" si="4"/>
        <v>0</v>
      </c>
      <c r="P39" s="242">
        <f t="shared" si="5"/>
        <v>0</v>
      </c>
      <c r="R39" s="148"/>
    </row>
    <row r="40" spans="1:18" ht="13.8">
      <c r="A40" s="244">
        <v>16</v>
      </c>
      <c r="B40" s="77" t="s">
        <v>187</v>
      </c>
      <c r="C40" s="247" t="s">
        <v>212</v>
      </c>
      <c r="D40" s="244" t="s">
        <v>189</v>
      </c>
      <c r="E40" s="244">
        <v>1</v>
      </c>
      <c r="F40" s="241"/>
      <c r="G40" s="67"/>
      <c r="H40" s="67"/>
      <c r="I40" s="67"/>
      <c r="J40" s="67"/>
      <c r="K40" s="242">
        <f t="shared" si="0"/>
        <v>0</v>
      </c>
      <c r="L40" s="242">
        <f t="shared" si="1"/>
        <v>0</v>
      </c>
      <c r="M40" s="242">
        <f t="shared" si="2"/>
        <v>0</v>
      </c>
      <c r="N40" s="242">
        <f t="shared" si="3"/>
        <v>0</v>
      </c>
      <c r="O40" s="242">
        <f t="shared" si="4"/>
        <v>0</v>
      </c>
      <c r="P40" s="242">
        <f t="shared" si="5"/>
        <v>0</v>
      </c>
      <c r="R40" s="148"/>
    </row>
    <row r="41" spans="1:18" ht="13.8">
      <c r="A41" s="244">
        <v>17</v>
      </c>
      <c r="B41" s="77" t="s">
        <v>187</v>
      </c>
      <c r="C41" s="247" t="s">
        <v>213</v>
      </c>
      <c r="D41" s="244" t="s">
        <v>189</v>
      </c>
      <c r="E41" s="244">
        <v>1</v>
      </c>
      <c r="F41" s="241"/>
      <c r="G41" s="67"/>
      <c r="H41" s="67"/>
      <c r="I41" s="67"/>
      <c r="J41" s="67"/>
      <c r="K41" s="242">
        <f t="shared" si="0"/>
        <v>0</v>
      </c>
      <c r="L41" s="242">
        <f t="shared" si="1"/>
        <v>0</v>
      </c>
      <c r="M41" s="242">
        <f t="shared" si="2"/>
        <v>0</v>
      </c>
      <c r="N41" s="242">
        <f t="shared" si="3"/>
        <v>0</v>
      </c>
      <c r="O41" s="242">
        <f t="shared" si="4"/>
        <v>0</v>
      </c>
      <c r="P41" s="242">
        <f t="shared" si="5"/>
        <v>0</v>
      </c>
      <c r="R41" s="148"/>
    </row>
    <row r="42" spans="1:18" ht="13.8">
      <c r="A42" s="78"/>
      <c r="B42" s="77"/>
      <c r="C42" s="243" t="s">
        <v>214</v>
      </c>
      <c r="D42" s="244"/>
      <c r="E42" s="244"/>
      <c r="F42" s="241"/>
      <c r="G42" s="67"/>
      <c r="H42" s="67"/>
      <c r="I42" s="67"/>
      <c r="J42" s="67"/>
      <c r="K42" s="242">
        <f t="shared" si="0"/>
        <v>0</v>
      </c>
      <c r="L42" s="242">
        <f t="shared" si="1"/>
        <v>0</v>
      </c>
      <c r="M42" s="242">
        <f t="shared" si="2"/>
        <v>0</v>
      </c>
      <c r="N42" s="242">
        <f t="shared" si="3"/>
        <v>0</v>
      </c>
      <c r="O42" s="242">
        <f t="shared" si="4"/>
        <v>0</v>
      </c>
      <c r="P42" s="242">
        <f t="shared" si="5"/>
        <v>0</v>
      </c>
      <c r="R42" s="148"/>
    </row>
    <row r="43" spans="1:18" ht="55.2">
      <c r="A43" s="244">
        <v>1</v>
      </c>
      <c r="B43" s="77" t="s">
        <v>187</v>
      </c>
      <c r="C43" s="245" t="s">
        <v>215</v>
      </c>
      <c r="D43" s="244" t="s">
        <v>189</v>
      </c>
      <c r="E43" s="244">
        <v>1</v>
      </c>
      <c r="F43" s="241"/>
      <c r="G43" s="67"/>
      <c r="H43" s="67"/>
      <c r="I43" s="67"/>
      <c r="J43" s="67"/>
      <c r="K43" s="242">
        <f t="shared" si="0"/>
        <v>0</v>
      </c>
      <c r="L43" s="242">
        <f t="shared" si="1"/>
        <v>0</v>
      </c>
      <c r="M43" s="242">
        <f t="shared" si="2"/>
        <v>0</v>
      </c>
      <c r="N43" s="242">
        <f t="shared" si="3"/>
        <v>0</v>
      </c>
      <c r="O43" s="242">
        <f t="shared" si="4"/>
        <v>0</v>
      </c>
      <c r="P43" s="242">
        <f t="shared" si="5"/>
        <v>0</v>
      </c>
      <c r="R43" s="148"/>
    </row>
    <row r="44" spans="1:18" ht="13.8">
      <c r="A44" s="244"/>
      <c r="B44" s="77"/>
      <c r="C44" s="246" t="s">
        <v>190</v>
      </c>
      <c r="D44" s="244"/>
      <c r="E44" s="244"/>
      <c r="F44" s="241"/>
      <c r="G44" s="67"/>
      <c r="H44" s="67"/>
      <c r="I44" s="67"/>
      <c r="J44" s="67"/>
      <c r="K44" s="242">
        <f t="shared" si="0"/>
        <v>0</v>
      </c>
      <c r="L44" s="242">
        <f t="shared" si="1"/>
        <v>0</v>
      </c>
      <c r="M44" s="242">
        <f t="shared" si="2"/>
        <v>0</v>
      </c>
      <c r="N44" s="242">
        <f t="shared" si="3"/>
        <v>0</v>
      </c>
      <c r="O44" s="242">
        <f t="shared" si="4"/>
        <v>0</v>
      </c>
      <c r="P44" s="242">
        <f t="shared" si="5"/>
        <v>0</v>
      </c>
      <c r="R44" s="148"/>
    </row>
    <row r="45" spans="1:18" ht="13.8">
      <c r="A45" s="244"/>
      <c r="B45" s="77"/>
      <c r="C45" s="246" t="s">
        <v>191</v>
      </c>
      <c r="D45" s="244"/>
      <c r="E45" s="244"/>
      <c r="F45" s="241"/>
      <c r="G45" s="67"/>
      <c r="H45" s="67"/>
      <c r="I45" s="67"/>
      <c r="J45" s="67"/>
      <c r="K45" s="242">
        <f t="shared" si="0"/>
        <v>0</v>
      </c>
      <c r="L45" s="242">
        <f t="shared" si="1"/>
        <v>0</v>
      </c>
      <c r="M45" s="242">
        <f t="shared" si="2"/>
        <v>0</v>
      </c>
      <c r="N45" s="242">
        <f t="shared" si="3"/>
        <v>0</v>
      </c>
      <c r="O45" s="242">
        <f t="shared" si="4"/>
        <v>0</v>
      </c>
      <c r="P45" s="242">
        <f t="shared" si="5"/>
        <v>0</v>
      </c>
      <c r="R45" s="148"/>
    </row>
    <row r="46" spans="1:18" ht="13.8">
      <c r="A46" s="244"/>
      <c r="B46" s="77"/>
      <c r="C46" s="246" t="s">
        <v>192</v>
      </c>
      <c r="D46" s="244"/>
      <c r="E46" s="244"/>
      <c r="F46" s="241"/>
      <c r="G46" s="67"/>
      <c r="H46" s="67"/>
      <c r="I46" s="67"/>
      <c r="J46" s="67"/>
      <c r="K46" s="242">
        <f t="shared" si="0"/>
        <v>0</v>
      </c>
      <c r="L46" s="242">
        <f t="shared" si="1"/>
        <v>0</v>
      </c>
      <c r="M46" s="242">
        <f t="shared" si="2"/>
        <v>0</v>
      </c>
      <c r="N46" s="242">
        <f t="shared" si="3"/>
        <v>0</v>
      </c>
      <c r="O46" s="242">
        <f t="shared" si="4"/>
        <v>0</v>
      </c>
      <c r="P46" s="242">
        <f t="shared" si="5"/>
        <v>0</v>
      </c>
      <c r="R46" s="148"/>
    </row>
    <row r="47" spans="1:18" ht="13.8">
      <c r="A47" s="244"/>
      <c r="B47" s="77"/>
      <c r="C47" s="246" t="s">
        <v>193</v>
      </c>
      <c r="D47" s="244"/>
      <c r="E47" s="244"/>
      <c r="F47" s="241"/>
      <c r="G47" s="67"/>
      <c r="H47" s="67"/>
      <c r="I47" s="67"/>
      <c r="J47" s="67"/>
      <c r="K47" s="242">
        <f t="shared" si="0"/>
        <v>0</v>
      </c>
      <c r="L47" s="242">
        <f t="shared" si="1"/>
        <v>0</v>
      </c>
      <c r="M47" s="242">
        <f t="shared" si="2"/>
        <v>0</v>
      </c>
      <c r="N47" s="242">
        <f t="shared" si="3"/>
        <v>0</v>
      </c>
      <c r="O47" s="242">
        <f t="shared" si="4"/>
        <v>0</v>
      </c>
      <c r="P47" s="242">
        <f t="shared" si="5"/>
        <v>0</v>
      </c>
      <c r="R47" s="148"/>
    </row>
    <row r="48" spans="1:18" ht="13.8">
      <c r="A48" s="244"/>
      <c r="B48" s="77"/>
      <c r="C48" s="246" t="s">
        <v>216</v>
      </c>
      <c r="D48" s="244"/>
      <c r="E48" s="244"/>
      <c r="F48" s="241"/>
      <c r="G48" s="67"/>
      <c r="H48" s="67"/>
      <c r="I48" s="67"/>
      <c r="J48" s="67"/>
      <c r="K48" s="242">
        <f t="shared" si="0"/>
        <v>0</v>
      </c>
      <c r="L48" s="242">
        <f t="shared" si="1"/>
        <v>0</v>
      </c>
      <c r="M48" s="242">
        <f t="shared" si="2"/>
        <v>0</v>
      </c>
      <c r="N48" s="242">
        <f t="shared" si="3"/>
        <v>0</v>
      </c>
      <c r="O48" s="242">
        <f t="shared" si="4"/>
        <v>0</v>
      </c>
      <c r="P48" s="242">
        <f t="shared" si="5"/>
        <v>0</v>
      </c>
      <c r="R48" s="148"/>
    </row>
    <row r="49" spans="1:18" ht="13.8">
      <c r="A49" s="244"/>
      <c r="B49" s="77"/>
      <c r="C49" s="246" t="s">
        <v>195</v>
      </c>
      <c r="D49" s="244"/>
      <c r="E49" s="244"/>
      <c r="F49" s="241"/>
      <c r="G49" s="67"/>
      <c r="H49" s="67"/>
      <c r="I49" s="67"/>
      <c r="J49" s="67"/>
      <c r="K49" s="242">
        <f t="shared" ref="K49:K80" si="6">SUM(H49:J49)</f>
        <v>0</v>
      </c>
      <c r="L49" s="242">
        <f t="shared" ref="L49:L80" si="7">ROUND(E49*F49,2)</f>
        <v>0</v>
      </c>
      <c r="M49" s="242">
        <f t="shared" ref="M49:M80" si="8">ROUND(E49*H49,2)</f>
        <v>0</v>
      </c>
      <c r="N49" s="242">
        <f t="shared" ref="N49:N80" si="9">ROUND(E49*I49,2)</f>
        <v>0</v>
      </c>
      <c r="O49" s="242">
        <f t="shared" ref="O49:O80" si="10">ROUND(E49*J49,2)</f>
        <v>0</v>
      </c>
      <c r="P49" s="242">
        <f t="shared" ref="P49:P80" si="11">SUM(M49:O49)</f>
        <v>0</v>
      </c>
      <c r="R49" s="148"/>
    </row>
    <row r="50" spans="1:18" ht="27.6">
      <c r="A50" s="244">
        <v>2</v>
      </c>
      <c r="B50" s="77" t="s">
        <v>187</v>
      </c>
      <c r="C50" s="247" t="s">
        <v>217</v>
      </c>
      <c r="D50" s="244" t="s">
        <v>197</v>
      </c>
      <c r="E50" s="244">
        <v>2</v>
      </c>
      <c r="F50" s="241"/>
      <c r="G50" s="67"/>
      <c r="H50" s="67"/>
      <c r="I50" s="67"/>
      <c r="J50" s="67"/>
      <c r="K50" s="242">
        <f t="shared" si="6"/>
        <v>0</v>
      </c>
      <c r="L50" s="242">
        <f t="shared" si="7"/>
        <v>0</v>
      </c>
      <c r="M50" s="242">
        <f t="shared" si="8"/>
        <v>0</v>
      </c>
      <c r="N50" s="242">
        <f t="shared" si="9"/>
        <v>0</v>
      </c>
      <c r="O50" s="242">
        <f t="shared" si="10"/>
        <v>0</v>
      </c>
      <c r="P50" s="242">
        <f t="shared" si="11"/>
        <v>0</v>
      </c>
      <c r="R50" s="148"/>
    </row>
    <row r="51" spans="1:18" ht="41.4">
      <c r="A51" s="244">
        <v>3</v>
      </c>
      <c r="B51" s="77" t="s">
        <v>187</v>
      </c>
      <c r="C51" s="78" t="s">
        <v>198</v>
      </c>
      <c r="D51" s="244" t="s">
        <v>14</v>
      </c>
      <c r="E51" s="244">
        <v>15</v>
      </c>
      <c r="F51" s="241"/>
      <c r="G51" s="67"/>
      <c r="H51" s="67"/>
      <c r="I51" s="67"/>
      <c r="J51" s="67"/>
      <c r="K51" s="242">
        <f t="shared" si="6"/>
        <v>0</v>
      </c>
      <c r="L51" s="242">
        <f t="shared" si="7"/>
        <v>0</v>
      </c>
      <c r="M51" s="242">
        <f t="shared" si="8"/>
        <v>0</v>
      </c>
      <c r="N51" s="242">
        <f t="shared" si="9"/>
        <v>0</v>
      </c>
      <c r="O51" s="242">
        <f t="shared" si="10"/>
        <v>0</v>
      </c>
      <c r="P51" s="242">
        <f t="shared" si="11"/>
        <v>0</v>
      </c>
      <c r="R51" s="148"/>
    </row>
    <row r="52" spans="1:18" ht="13.8">
      <c r="A52" s="244">
        <v>4</v>
      </c>
      <c r="B52" s="77" t="s">
        <v>187</v>
      </c>
      <c r="C52" s="247" t="s">
        <v>218</v>
      </c>
      <c r="D52" s="244" t="s">
        <v>197</v>
      </c>
      <c r="E52" s="244">
        <v>2</v>
      </c>
      <c r="F52" s="241"/>
      <c r="G52" s="67"/>
      <c r="H52" s="67"/>
      <c r="I52" s="67"/>
      <c r="J52" s="67"/>
      <c r="K52" s="242">
        <f t="shared" si="6"/>
        <v>0</v>
      </c>
      <c r="L52" s="242">
        <f t="shared" si="7"/>
        <v>0</v>
      </c>
      <c r="M52" s="242">
        <f t="shared" si="8"/>
        <v>0</v>
      </c>
      <c r="N52" s="242">
        <f t="shared" si="9"/>
        <v>0</v>
      </c>
      <c r="O52" s="242">
        <f t="shared" si="10"/>
        <v>0</v>
      </c>
      <c r="P52" s="242">
        <f t="shared" si="11"/>
        <v>0</v>
      </c>
      <c r="R52" s="148"/>
    </row>
    <row r="53" spans="1:18" ht="13.8">
      <c r="A53" s="244">
        <v>5</v>
      </c>
      <c r="B53" s="77" t="s">
        <v>187</v>
      </c>
      <c r="C53" s="247" t="s">
        <v>200</v>
      </c>
      <c r="D53" s="244" t="s">
        <v>197</v>
      </c>
      <c r="E53" s="244">
        <v>2</v>
      </c>
      <c r="F53" s="241"/>
      <c r="G53" s="67"/>
      <c r="H53" s="67"/>
      <c r="I53" s="67"/>
      <c r="J53" s="67"/>
      <c r="K53" s="242">
        <f t="shared" si="6"/>
        <v>0</v>
      </c>
      <c r="L53" s="242">
        <f t="shared" si="7"/>
        <v>0</v>
      </c>
      <c r="M53" s="242">
        <f t="shared" si="8"/>
        <v>0</v>
      </c>
      <c r="N53" s="242">
        <f t="shared" si="9"/>
        <v>0</v>
      </c>
      <c r="O53" s="242">
        <f t="shared" si="10"/>
        <v>0</v>
      </c>
      <c r="P53" s="242">
        <f t="shared" si="11"/>
        <v>0</v>
      </c>
      <c r="R53" s="148"/>
    </row>
    <row r="54" spans="1:18" ht="13.8">
      <c r="A54" s="244">
        <v>9</v>
      </c>
      <c r="B54" s="77" t="s">
        <v>187</v>
      </c>
      <c r="C54" s="247" t="s">
        <v>210</v>
      </c>
      <c r="D54" s="244" t="s">
        <v>197</v>
      </c>
      <c r="E54" s="244">
        <v>4</v>
      </c>
      <c r="F54" s="241"/>
      <c r="G54" s="67"/>
      <c r="H54" s="67"/>
      <c r="I54" s="67"/>
      <c r="J54" s="67"/>
      <c r="K54" s="242">
        <f t="shared" si="6"/>
        <v>0</v>
      </c>
      <c r="L54" s="242">
        <f t="shared" si="7"/>
        <v>0</v>
      </c>
      <c r="M54" s="242">
        <f t="shared" si="8"/>
        <v>0</v>
      </c>
      <c r="N54" s="242">
        <f t="shared" si="9"/>
        <v>0</v>
      </c>
      <c r="O54" s="242">
        <f t="shared" si="10"/>
        <v>0</v>
      </c>
      <c r="P54" s="242">
        <f t="shared" si="11"/>
        <v>0</v>
      </c>
      <c r="R54" s="148"/>
    </row>
    <row r="55" spans="1:18" ht="13.8">
      <c r="A55" s="244">
        <v>10</v>
      </c>
      <c r="B55" s="77" t="s">
        <v>187</v>
      </c>
      <c r="C55" s="247" t="s">
        <v>211</v>
      </c>
      <c r="D55" s="244" t="s">
        <v>189</v>
      </c>
      <c r="E55" s="244">
        <v>1</v>
      </c>
      <c r="F55" s="241"/>
      <c r="G55" s="67"/>
      <c r="H55" s="67"/>
      <c r="I55" s="67"/>
      <c r="J55" s="67"/>
      <c r="K55" s="242">
        <f t="shared" si="6"/>
        <v>0</v>
      </c>
      <c r="L55" s="242">
        <f t="shared" si="7"/>
        <v>0</v>
      </c>
      <c r="M55" s="242">
        <f t="shared" si="8"/>
        <v>0</v>
      </c>
      <c r="N55" s="242">
        <f t="shared" si="9"/>
        <v>0</v>
      </c>
      <c r="O55" s="242">
        <f t="shared" si="10"/>
        <v>0</v>
      </c>
      <c r="P55" s="242">
        <f t="shared" si="11"/>
        <v>0</v>
      </c>
      <c r="R55" s="148"/>
    </row>
    <row r="56" spans="1:18" ht="13.8">
      <c r="A56" s="244">
        <v>11</v>
      </c>
      <c r="B56" s="77" t="s">
        <v>187</v>
      </c>
      <c r="C56" s="247" t="s">
        <v>212</v>
      </c>
      <c r="D56" s="244" t="s">
        <v>189</v>
      </c>
      <c r="E56" s="244">
        <v>1</v>
      </c>
      <c r="F56" s="241"/>
      <c r="G56" s="67"/>
      <c r="H56" s="67"/>
      <c r="I56" s="67"/>
      <c r="J56" s="67"/>
      <c r="K56" s="242">
        <f t="shared" si="6"/>
        <v>0</v>
      </c>
      <c r="L56" s="242">
        <f t="shared" si="7"/>
        <v>0</v>
      </c>
      <c r="M56" s="242">
        <f t="shared" si="8"/>
        <v>0</v>
      </c>
      <c r="N56" s="242">
        <f t="shared" si="9"/>
        <v>0</v>
      </c>
      <c r="O56" s="242">
        <f t="shared" si="10"/>
        <v>0</v>
      </c>
      <c r="P56" s="242">
        <f t="shared" si="11"/>
        <v>0</v>
      </c>
      <c r="R56" s="148"/>
    </row>
    <row r="57" spans="1:18" ht="13.8">
      <c r="A57" s="244">
        <v>12</v>
      </c>
      <c r="B57" s="77" t="s">
        <v>187</v>
      </c>
      <c r="C57" s="247" t="s">
        <v>213</v>
      </c>
      <c r="D57" s="244" t="s">
        <v>189</v>
      </c>
      <c r="E57" s="244">
        <v>1</v>
      </c>
      <c r="F57" s="241"/>
      <c r="G57" s="67"/>
      <c r="H57" s="67"/>
      <c r="I57" s="67"/>
      <c r="J57" s="67"/>
      <c r="K57" s="242">
        <f t="shared" si="6"/>
        <v>0</v>
      </c>
      <c r="L57" s="242">
        <f t="shared" si="7"/>
        <v>0</v>
      </c>
      <c r="M57" s="242">
        <f t="shared" si="8"/>
        <v>0</v>
      </c>
      <c r="N57" s="242">
        <f t="shared" si="9"/>
        <v>0</v>
      </c>
      <c r="O57" s="242">
        <f t="shared" si="10"/>
        <v>0</v>
      </c>
      <c r="P57" s="242">
        <f t="shared" si="11"/>
        <v>0</v>
      </c>
      <c r="R57" s="148"/>
    </row>
    <row r="58" spans="1:18" ht="13.8">
      <c r="A58" s="78"/>
      <c r="B58" s="77"/>
      <c r="C58" s="243" t="s">
        <v>219</v>
      </c>
      <c r="D58" s="244"/>
      <c r="E58" s="244"/>
      <c r="F58" s="241"/>
      <c r="G58" s="67"/>
      <c r="H58" s="67"/>
      <c r="I58" s="67"/>
      <c r="J58" s="67"/>
      <c r="K58" s="242">
        <f t="shared" si="6"/>
        <v>0</v>
      </c>
      <c r="L58" s="242">
        <f t="shared" si="7"/>
        <v>0</v>
      </c>
      <c r="M58" s="242">
        <f t="shared" si="8"/>
        <v>0</v>
      </c>
      <c r="N58" s="242">
        <f t="shared" si="9"/>
        <v>0</v>
      </c>
      <c r="O58" s="242">
        <f t="shared" si="10"/>
        <v>0</v>
      </c>
      <c r="P58" s="242">
        <f t="shared" si="11"/>
        <v>0</v>
      </c>
      <c r="R58" s="148"/>
    </row>
    <row r="59" spans="1:18" ht="55.2">
      <c r="A59" s="244">
        <v>1</v>
      </c>
      <c r="B59" s="77" t="s">
        <v>187</v>
      </c>
      <c r="C59" s="247" t="s">
        <v>220</v>
      </c>
      <c r="D59" s="244" t="s">
        <v>221</v>
      </c>
      <c r="E59" s="244">
        <v>1</v>
      </c>
      <c r="F59" s="241"/>
      <c r="G59" s="67"/>
      <c r="H59" s="67"/>
      <c r="I59" s="67"/>
      <c r="J59" s="67"/>
      <c r="K59" s="242">
        <f t="shared" si="6"/>
        <v>0</v>
      </c>
      <c r="L59" s="242">
        <f t="shared" si="7"/>
        <v>0</v>
      </c>
      <c r="M59" s="242">
        <f t="shared" si="8"/>
        <v>0</v>
      </c>
      <c r="N59" s="242">
        <f t="shared" si="9"/>
        <v>0</v>
      </c>
      <c r="O59" s="242">
        <f t="shared" si="10"/>
        <v>0</v>
      </c>
      <c r="P59" s="242">
        <f t="shared" si="11"/>
        <v>0</v>
      </c>
      <c r="R59" s="148"/>
    </row>
    <row r="60" spans="1:18" ht="13.8">
      <c r="A60" s="244"/>
      <c r="B60" s="77"/>
      <c r="C60" s="246" t="s">
        <v>222</v>
      </c>
      <c r="D60" s="244"/>
      <c r="E60" s="244"/>
      <c r="F60" s="241"/>
      <c r="G60" s="67"/>
      <c r="H60" s="67"/>
      <c r="I60" s="67"/>
      <c r="J60" s="67"/>
      <c r="K60" s="242">
        <f t="shared" si="6"/>
        <v>0</v>
      </c>
      <c r="L60" s="242">
        <f t="shared" si="7"/>
        <v>0</v>
      </c>
      <c r="M60" s="242">
        <f t="shared" si="8"/>
        <v>0</v>
      </c>
      <c r="N60" s="242">
        <f t="shared" si="9"/>
        <v>0</v>
      </c>
      <c r="O60" s="242">
        <f t="shared" si="10"/>
        <v>0</v>
      </c>
      <c r="P60" s="242">
        <f t="shared" si="11"/>
        <v>0</v>
      </c>
      <c r="R60" s="148"/>
    </row>
    <row r="61" spans="1:18" ht="13.8">
      <c r="A61" s="244"/>
      <c r="B61" s="77"/>
      <c r="C61" s="246" t="s">
        <v>223</v>
      </c>
      <c r="D61" s="244"/>
      <c r="E61" s="244"/>
      <c r="F61" s="241"/>
      <c r="G61" s="67"/>
      <c r="H61" s="67"/>
      <c r="I61" s="67"/>
      <c r="J61" s="67"/>
      <c r="K61" s="242">
        <f t="shared" si="6"/>
        <v>0</v>
      </c>
      <c r="L61" s="242">
        <f t="shared" si="7"/>
        <v>0</v>
      </c>
      <c r="M61" s="242">
        <f t="shared" si="8"/>
        <v>0</v>
      </c>
      <c r="N61" s="242">
        <f t="shared" si="9"/>
        <v>0</v>
      </c>
      <c r="O61" s="242">
        <f t="shared" si="10"/>
        <v>0</v>
      </c>
      <c r="P61" s="242">
        <f t="shared" si="11"/>
        <v>0</v>
      </c>
      <c r="R61" s="148"/>
    </row>
    <row r="62" spans="1:18" ht="13.8">
      <c r="A62" s="244"/>
      <c r="B62" s="77"/>
      <c r="C62" s="246" t="s">
        <v>224</v>
      </c>
      <c r="D62" s="244"/>
      <c r="E62" s="244"/>
      <c r="F62" s="241"/>
      <c r="G62" s="67"/>
      <c r="H62" s="67"/>
      <c r="I62" s="67"/>
      <c r="J62" s="67"/>
      <c r="K62" s="242">
        <f t="shared" si="6"/>
        <v>0</v>
      </c>
      <c r="L62" s="242">
        <f t="shared" si="7"/>
        <v>0</v>
      </c>
      <c r="M62" s="242">
        <f t="shared" si="8"/>
        <v>0</v>
      </c>
      <c r="N62" s="242">
        <f t="shared" si="9"/>
        <v>0</v>
      </c>
      <c r="O62" s="242">
        <f t="shared" si="10"/>
        <v>0</v>
      </c>
      <c r="P62" s="242">
        <f t="shared" si="11"/>
        <v>0</v>
      </c>
      <c r="R62" s="148"/>
    </row>
    <row r="63" spans="1:18" ht="13.8">
      <c r="A63" s="244"/>
      <c r="B63" s="77"/>
      <c r="C63" s="246" t="s">
        <v>225</v>
      </c>
      <c r="D63" s="244"/>
      <c r="E63" s="244"/>
      <c r="F63" s="241"/>
      <c r="G63" s="67"/>
      <c r="H63" s="67"/>
      <c r="I63" s="67"/>
      <c r="J63" s="67"/>
      <c r="K63" s="242">
        <f t="shared" si="6"/>
        <v>0</v>
      </c>
      <c r="L63" s="242">
        <f t="shared" si="7"/>
        <v>0</v>
      </c>
      <c r="M63" s="242">
        <f t="shared" si="8"/>
        <v>0</v>
      </c>
      <c r="N63" s="242">
        <f t="shared" si="9"/>
        <v>0</v>
      </c>
      <c r="O63" s="242">
        <f t="shared" si="10"/>
        <v>0</v>
      </c>
      <c r="P63" s="242">
        <f t="shared" si="11"/>
        <v>0</v>
      </c>
      <c r="R63" s="148"/>
    </row>
    <row r="64" spans="1:18" ht="13.8">
      <c r="A64" s="244"/>
      <c r="B64" s="77"/>
      <c r="C64" s="246" t="s">
        <v>226</v>
      </c>
      <c r="D64" s="244"/>
      <c r="E64" s="244"/>
      <c r="F64" s="241"/>
      <c r="G64" s="67"/>
      <c r="H64" s="67"/>
      <c r="I64" s="67"/>
      <c r="J64" s="67"/>
      <c r="K64" s="242">
        <f t="shared" si="6"/>
        <v>0</v>
      </c>
      <c r="L64" s="242">
        <f t="shared" si="7"/>
        <v>0</v>
      </c>
      <c r="M64" s="242">
        <f t="shared" si="8"/>
        <v>0</v>
      </c>
      <c r="N64" s="242">
        <f t="shared" si="9"/>
        <v>0</v>
      </c>
      <c r="O64" s="242">
        <f t="shared" si="10"/>
        <v>0</v>
      </c>
      <c r="P64" s="242">
        <f t="shared" si="11"/>
        <v>0</v>
      </c>
      <c r="R64" s="148"/>
    </row>
    <row r="65" spans="1:18" ht="13.8">
      <c r="A65" s="244"/>
      <c r="B65" s="77"/>
      <c r="C65" s="246" t="s">
        <v>227</v>
      </c>
      <c r="D65" s="244"/>
      <c r="E65" s="244"/>
      <c r="F65" s="241"/>
      <c r="G65" s="67"/>
      <c r="H65" s="67"/>
      <c r="I65" s="67"/>
      <c r="J65" s="67"/>
      <c r="K65" s="242">
        <f t="shared" si="6"/>
        <v>0</v>
      </c>
      <c r="L65" s="242">
        <f t="shared" si="7"/>
        <v>0</v>
      </c>
      <c r="M65" s="242">
        <f t="shared" si="8"/>
        <v>0</v>
      </c>
      <c r="N65" s="242">
        <f t="shared" si="9"/>
        <v>0</v>
      </c>
      <c r="O65" s="242">
        <f t="shared" si="10"/>
        <v>0</v>
      </c>
      <c r="P65" s="242">
        <f t="shared" si="11"/>
        <v>0</v>
      </c>
      <c r="R65" s="148"/>
    </row>
    <row r="66" spans="1:18" ht="27.6">
      <c r="A66" s="244">
        <v>2</v>
      </c>
      <c r="B66" s="77" t="s">
        <v>187</v>
      </c>
      <c r="C66" s="247" t="s">
        <v>228</v>
      </c>
      <c r="D66" s="244" t="s">
        <v>197</v>
      </c>
      <c r="E66" s="244">
        <v>1</v>
      </c>
      <c r="F66" s="241"/>
      <c r="G66" s="67"/>
      <c r="H66" s="67"/>
      <c r="I66" s="67"/>
      <c r="J66" s="67"/>
      <c r="K66" s="242">
        <f t="shared" si="6"/>
        <v>0</v>
      </c>
      <c r="L66" s="242">
        <f t="shared" si="7"/>
        <v>0</v>
      </c>
      <c r="M66" s="242">
        <f t="shared" si="8"/>
        <v>0</v>
      </c>
      <c r="N66" s="242">
        <f t="shared" si="9"/>
        <v>0</v>
      </c>
      <c r="O66" s="242">
        <f t="shared" si="10"/>
        <v>0</v>
      </c>
      <c r="P66" s="242">
        <f t="shared" si="11"/>
        <v>0</v>
      </c>
      <c r="R66" s="148"/>
    </row>
    <row r="67" spans="1:18" ht="27.6">
      <c r="A67" s="244">
        <v>4</v>
      </c>
      <c r="B67" s="77" t="s">
        <v>187</v>
      </c>
      <c r="C67" s="249" t="s">
        <v>229</v>
      </c>
      <c r="D67" s="244" t="s">
        <v>197</v>
      </c>
      <c r="E67" s="244">
        <v>1</v>
      </c>
      <c r="F67" s="241"/>
      <c r="G67" s="67"/>
      <c r="H67" s="67"/>
      <c r="I67" s="67"/>
      <c r="J67" s="67"/>
      <c r="K67" s="242">
        <f t="shared" si="6"/>
        <v>0</v>
      </c>
      <c r="L67" s="242">
        <f t="shared" si="7"/>
        <v>0</v>
      </c>
      <c r="M67" s="242">
        <f t="shared" si="8"/>
        <v>0</v>
      </c>
      <c r="N67" s="242">
        <f t="shared" si="9"/>
        <v>0</v>
      </c>
      <c r="O67" s="242">
        <f t="shared" si="10"/>
        <v>0</v>
      </c>
      <c r="P67" s="242">
        <f t="shared" si="11"/>
        <v>0</v>
      </c>
      <c r="R67" s="148"/>
    </row>
    <row r="68" spans="1:18" ht="27.6">
      <c r="A68" s="244">
        <v>5</v>
      </c>
      <c r="B68" s="77" t="s">
        <v>187</v>
      </c>
      <c r="C68" s="249" t="s">
        <v>230</v>
      </c>
      <c r="D68" s="244" t="s">
        <v>197</v>
      </c>
      <c r="E68" s="244">
        <v>2</v>
      </c>
      <c r="F68" s="241"/>
      <c r="G68" s="67"/>
      <c r="H68" s="67"/>
      <c r="I68" s="67"/>
      <c r="J68" s="67"/>
      <c r="K68" s="242">
        <f t="shared" si="6"/>
        <v>0</v>
      </c>
      <c r="L68" s="242">
        <f t="shared" si="7"/>
        <v>0</v>
      </c>
      <c r="M68" s="242">
        <f t="shared" si="8"/>
        <v>0</v>
      </c>
      <c r="N68" s="242">
        <f t="shared" si="9"/>
        <v>0</v>
      </c>
      <c r="O68" s="242">
        <f t="shared" si="10"/>
        <v>0</v>
      </c>
      <c r="P68" s="242">
        <f t="shared" si="11"/>
        <v>0</v>
      </c>
      <c r="R68" s="148"/>
    </row>
    <row r="69" spans="1:18" ht="13.8">
      <c r="A69" s="244">
        <v>6</v>
      </c>
      <c r="B69" s="77" t="s">
        <v>187</v>
      </c>
      <c r="C69" s="249" t="s">
        <v>231</v>
      </c>
      <c r="D69" s="244" t="s">
        <v>197</v>
      </c>
      <c r="E69" s="244">
        <v>2</v>
      </c>
      <c r="F69" s="241"/>
      <c r="G69" s="67"/>
      <c r="H69" s="67"/>
      <c r="I69" s="67"/>
      <c r="J69" s="67"/>
      <c r="K69" s="242">
        <f t="shared" si="6"/>
        <v>0</v>
      </c>
      <c r="L69" s="242">
        <f t="shared" si="7"/>
        <v>0</v>
      </c>
      <c r="M69" s="242">
        <f t="shared" si="8"/>
        <v>0</v>
      </c>
      <c r="N69" s="242">
        <f t="shared" si="9"/>
        <v>0</v>
      </c>
      <c r="O69" s="242">
        <f t="shared" si="10"/>
        <v>0</v>
      </c>
      <c r="P69" s="242">
        <f t="shared" si="11"/>
        <v>0</v>
      </c>
      <c r="R69" s="148"/>
    </row>
    <row r="70" spans="1:18" ht="27.6">
      <c r="A70" s="244">
        <v>7</v>
      </c>
      <c r="B70" s="77" t="s">
        <v>187</v>
      </c>
      <c r="C70" s="247" t="s">
        <v>232</v>
      </c>
      <c r="D70" s="244" t="s">
        <v>197</v>
      </c>
      <c r="E70" s="244">
        <v>2</v>
      </c>
      <c r="F70" s="241"/>
      <c r="G70" s="67"/>
      <c r="H70" s="67"/>
      <c r="I70" s="67"/>
      <c r="J70" s="67"/>
      <c r="K70" s="242">
        <f t="shared" si="6"/>
        <v>0</v>
      </c>
      <c r="L70" s="242">
        <f t="shared" si="7"/>
        <v>0</v>
      </c>
      <c r="M70" s="242">
        <f t="shared" si="8"/>
        <v>0</v>
      </c>
      <c r="N70" s="242">
        <f t="shared" si="9"/>
        <v>0</v>
      </c>
      <c r="O70" s="242">
        <f t="shared" si="10"/>
        <v>0</v>
      </c>
      <c r="P70" s="242">
        <f t="shared" si="11"/>
        <v>0</v>
      </c>
      <c r="R70" s="148"/>
    </row>
    <row r="71" spans="1:18" ht="27.6">
      <c r="A71" s="244">
        <v>8</v>
      </c>
      <c r="B71" s="77" t="s">
        <v>187</v>
      </c>
      <c r="C71" s="247" t="s">
        <v>233</v>
      </c>
      <c r="D71" s="244" t="s">
        <v>197</v>
      </c>
      <c r="E71" s="244">
        <v>2</v>
      </c>
      <c r="F71" s="241"/>
      <c r="G71" s="67"/>
      <c r="H71" s="67"/>
      <c r="I71" s="67"/>
      <c r="J71" s="67"/>
      <c r="K71" s="242">
        <f t="shared" si="6"/>
        <v>0</v>
      </c>
      <c r="L71" s="242">
        <f t="shared" si="7"/>
        <v>0</v>
      </c>
      <c r="M71" s="242">
        <f t="shared" si="8"/>
        <v>0</v>
      </c>
      <c r="N71" s="242">
        <f t="shared" si="9"/>
        <v>0</v>
      </c>
      <c r="O71" s="242">
        <f t="shared" si="10"/>
        <v>0</v>
      </c>
      <c r="P71" s="242">
        <f t="shared" si="11"/>
        <v>0</v>
      </c>
      <c r="R71" s="148"/>
    </row>
    <row r="72" spans="1:18" ht="27.6">
      <c r="A72" s="244">
        <v>9</v>
      </c>
      <c r="B72" s="77" t="s">
        <v>187</v>
      </c>
      <c r="C72" s="247" t="s">
        <v>234</v>
      </c>
      <c r="D72" s="244" t="s">
        <v>197</v>
      </c>
      <c r="E72" s="244">
        <v>1</v>
      </c>
      <c r="F72" s="241"/>
      <c r="G72" s="67"/>
      <c r="H72" s="67"/>
      <c r="I72" s="67"/>
      <c r="J72" s="67"/>
      <c r="K72" s="242">
        <f t="shared" si="6"/>
        <v>0</v>
      </c>
      <c r="L72" s="242">
        <f t="shared" si="7"/>
        <v>0</v>
      </c>
      <c r="M72" s="242">
        <f t="shared" si="8"/>
        <v>0</v>
      </c>
      <c r="N72" s="242">
        <f t="shared" si="9"/>
        <v>0</v>
      </c>
      <c r="O72" s="242">
        <f t="shared" si="10"/>
        <v>0</v>
      </c>
      <c r="P72" s="242">
        <f t="shared" si="11"/>
        <v>0</v>
      </c>
      <c r="R72" s="148"/>
    </row>
    <row r="73" spans="1:18" ht="27.6">
      <c r="A73" s="244">
        <v>10</v>
      </c>
      <c r="B73" s="77" t="s">
        <v>187</v>
      </c>
      <c r="C73" s="247" t="s">
        <v>235</v>
      </c>
      <c r="D73" s="244" t="s">
        <v>197</v>
      </c>
      <c r="E73" s="244">
        <v>1</v>
      </c>
      <c r="F73" s="241"/>
      <c r="G73" s="67"/>
      <c r="H73" s="67"/>
      <c r="I73" s="67"/>
      <c r="J73" s="67"/>
      <c r="K73" s="242">
        <f t="shared" si="6"/>
        <v>0</v>
      </c>
      <c r="L73" s="242">
        <f t="shared" si="7"/>
        <v>0</v>
      </c>
      <c r="M73" s="242">
        <f t="shared" si="8"/>
        <v>0</v>
      </c>
      <c r="N73" s="242">
        <f t="shared" si="9"/>
        <v>0</v>
      </c>
      <c r="O73" s="242">
        <f t="shared" si="10"/>
        <v>0</v>
      </c>
      <c r="P73" s="242">
        <f t="shared" si="11"/>
        <v>0</v>
      </c>
      <c r="R73" s="148"/>
    </row>
    <row r="74" spans="1:18" ht="13.8">
      <c r="A74" s="244">
        <v>11</v>
      </c>
      <c r="B74" s="77" t="s">
        <v>187</v>
      </c>
      <c r="C74" s="247" t="s">
        <v>236</v>
      </c>
      <c r="D74" s="244" t="s">
        <v>197</v>
      </c>
      <c r="E74" s="244">
        <v>1</v>
      </c>
      <c r="F74" s="241"/>
      <c r="G74" s="67"/>
      <c r="H74" s="67"/>
      <c r="I74" s="67"/>
      <c r="J74" s="67"/>
      <c r="K74" s="242">
        <f t="shared" si="6"/>
        <v>0</v>
      </c>
      <c r="L74" s="242">
        <f t="shared" si="7"/>
        <v>0</v>
      </c>
      <c r="M74" s="242">
        <f t="shared" si="8"/>
        <v>0</v>
      </c>
      <c r="N74" s="242">
        <f t="shared" si="9"/>
        <v>0</v>
      </c>
      <c r="O74" s="242">
        <f t="shared" si="10"/>
        <v>0</v>
      </c>
      <c r="P74" s="242">
        <f t="shared" si="11"/>
        <v>0</v>
      </c>
      <c r="R74" s="148"/>
    </row>
    <row r="75" spans="1:18" ht="13.8">
      <c r="A75" s="244">
        <v>12</v>
      </c>
      <c r="B75" s="77" t="s">
        <v>187</v>
      </c>
      <c r="C75" s="247" t="s">
        <v>237</v>
      </c>
      <c r="D75" s="244" t="s">
        <v>204</v>
      </c>
      <c r="E75" s="244">
        <v>3</v>
      </c>
      <c r="F75" s="241"/>
      <c r="G75" s="67"/>
      <c r="H75" s="67"/>
      <c r="I75" s="67"/>
      <c r="J75" s="67"/>
      <c r="K75" s="242">
        <f t="shared" si="6"/>
        <v>0</v>
      </c>
      <c r="L75" s="242">
        <f t="shared" si="7"/>
        <v>0</v>
      </c>
      <c r="M75" s="242">
        <f t="shared" si="8"/>
        <v>0</v>
      </c>
      <c r="N75" s="242">
        <f t="shared" si="9"/>
        <v>0</v>
      </c>
      <c r="O75" s="242">
        <f t="shared" si="10"/>
        <v>0</v>
      </c>
      <c r="P75" s="242">
        <f t="shared" si="11"/>
        <v>0</v>
      </c>
      <c r="R75" s="148"/>
    </row>
    <row r="76" spans="1:18" ht="27.6">
      <c r="A76" s="244">
        <v>13</v>
      </c>
      <c r="B76" s="77" t="s">
        <v>187</v>
      </c>
      <c r="C76" s="247" t="s">
        <v>238</v>
      </c>
      <c r="D76" s="244" t="s">
        <v>197</v>
      </c>
      <c r="E76" s="244">
        <v>1</v>
      </c>
      <c r="F76" s="241"/>
      <c r="G76" s="67"/>
      <c r="H76" s="67"/>
      <c r="I76" s="67"/>
      <c r="J76" s="67"/>
      <c r="K76" s="242">
        <f t="shared" si="6"/>
        <v>0</v>
      </c>
      <c r="L76" s="242">
        <f t="shared" si="7"/>
        <v>0</v>
      </c>
      <c r="M76" s="242">
        <f t="shared" si="8"/>
        <v>0</v>
      </c>
      <c r="N76" s="242">
        <f t="shared" si="9"/>
        <v>0</v>
      </c>
      <c r="O76" s="242">
        <f t="shared" si="10"/>
        <v>0</v>
      </c>
      <c r="P76" s="242">
        <f t="shared" si="11"/>
        <v>0</v>
      </c>
      <c r="R76" s="148"/>
    </row>
    <row r="77" spans="1:18" ht="41.4">
      <c r="A77" s="244">
        <v>14</v>
      </c>
      <c r="B77" s="77" t="s">
        <v>187</v>
      </c>
      <c r="C77" s="247" t="s">
        <v>239</v>
      </c>
      <c r="D77" s="244" t="s">
        <v>240</v>
      </c>
      <c r="E77" s="244">
        <v>7</v>
      </c>
      <c r="F77" s="241"/>
      <c r="G77" s="67"/>
      <c r="H77" s="67"/>
      <c r="I77" s="67"/>
      <c r="J77" s="67"/>
      <c r="K77" s="242">
        <f t="shared" si="6"/>
        <v>0</v>
      </c>
      <c r="L77" s="242">
        <f t="shared" si="7"/>
        <v>0</v>
      </c>
      <c r="M77" s="242">
        <f t="shared" si="8"/>
        <v>0</v>
      </c>
      <c r="N77" s="242">
        <f t="shared" si="9"/>
        <v>0</v>
      </c>
      <c r="O77" s="242">
        <f t="shared" si="10"/>
        <v>0</v>
      </c>
      <c r="P77" s="242">
        <f t="shared" si="11"/>
        <v>0</v>
      </c>
      <c r="R77" s="148"/>
    </row>
    <row r="78" spans="1:18" ht="41.4">
      <c r="A78" s="244">
        <v>15</v>
      </c>
      <c r="B78" s="77" t="s">
        <v>187</v>
      </c>
      <c r="C78" s="247" t="s">
        <v>241</v>
      </c>
      <c r="D78" s="244" t="s">
        <v>197</v>
      </c>
      <c r="E78" s="244">
        <v>6</v>
      </c>
      <c r="F78" s="241"/>
      <c r="G78" s="67"/>
      <c r="H78" s="67"/>
      <c r="I78" s="67"/>
      <c r="J78" s="67"/>
      <c r="K78" s="242">
        <f t="shared" si="6"/>
        <v>0</v>
      </c>
      <c r="L78" s="242">
        <f t="shared" si="7"/>
        <v>0</v>
      </c>
      <c r="M78" s="242">
        <f t="shared" si="8"/>
        <v>0</v>
      </c>
      <c r="N78" s="242">
        <f t="shared" si="9"/>
        <v>0</v>
      </c>
      <c r="O78" s="242">
        <f t="shared" si="10"/>
        <v>0</v>
      </c>
      <c r="P78" s="242">
        <f t="shared" si="11"/>
        <v>0</v>
      </c>
      <c r="R78" s="148"/>
    </row>
    <row r="79" spans="1:18" ht="27.6">
      <c r="A79" s="244">
        <v>16</v>
      </c>
      <c r="B79" s="77" t="s">
        <v>187</v>
      </c>
      <c r="C79" s="247" t="s">
        <v>242</v>
      </c>
      <c r="D79" s="244" t="s">
        <v>197</v>
      </c>
      <c r="E79" s="244">
        <v>6</v>
      </c>
      <c r="F79" s="241"/>
      <c r="G79" s="67"/>
      <c r="H79" s="67"/>
      <c r="I79" s="67"/>
      <c r="J79" s="67"/>
      <c r="K79" s="242">
        <f t="shared" si="6"/>
        <v>0</v>
      </c>
      <c r="L79" s="242">
        <f t="shared" si="7"/>
        <v>0</v>
      </c>
      <c r="M79" s="242">
        <f t="shared" si="8"/>
        <v>0</v>
      </c>
      <c r="N79" s="242">
        <f t="shared" si="9"/>
        <v>0</v>
      </c>
      <c r="O79" s="242">
        <f t="shared" si="10"/>
        <v>0</v>
      </c>
      <c r="P79" s="242">
        <f t="shared" si="11"/>
        <v>0</v>
      </c>
      <c r="R79" s="148"/>
    </row>
    <row r="80" spans="1:18" ht="41.4">
      <c r="A80" s="244">
        <v>17</v>
      </c>
      <c r="B80" s="77" t="s">
        <v>187</v>
      </c>
      <c r="C80" s="247" t="s">
        <v>243</v>
      </c>
      <c r="D80" s="244" t="s">
        <v>197</v>
      </c>
      <c r="E80" s="244">
        <v>1</v>
      </c>
      <c r="F80" s="241"/>
      <c r="G80" s="67"/>
      <c r="H80" s="67"/>
      <c r="I80" s="67"/>
      <c r="J80" s="67"/>
      <c r="K80" s="242">
        <f t="shared" si="6"/>
        <v>0</v>
      </c>
      <c r="L80" s="242">
        <f t="shared" si="7"/>
        <v>0</v>
      </c>
      <c r="M80" s="242">
        <f t="shared" si="8"/>
        <v>0</v>
      </c>
      <c r="N80" s="242">
        <f t="shared" si="9"/>
        <v>0</v>
      </c>
      <c r="O80" s="242">
        <f t="shared" si="10"/>
        <v>0</v>
      </c>
      <c r="P80" s="242">
        <f t="shared" si="11"/>
        <v>0</v>
      </c>
      <c r="R80" s="148"/>
    </row>
    <row r="81" spans="1:18" ht="27.6">
      <c r="A81" s="244">
        <v>18</v>
      </c>
      <c r="B81" s="77" t="s">
        <v>187</v>
      </c>
      <c r="C81" s="247" t="s">
        <v>244</v>
      </c>
      <c r="D81" s="244" t="s">
        <v>197</v>
      </c>
      <c r="E81" s="244">
        <v>1</v>
      </c>
      <c r="F81" s="241"/>
      <c r="G81" s="67"/>
      <c r="H81" s="67"/>
      <c r="I81" s="67"/>
      <c r="J81" s="67"/>
      <c r="K81" s="242">
        <f t="shared" ref="K81:K112" si="12">SUM(H81:J81)</f>
        <v>0</v>
      </c>
      <c r="L81" s="242">
        <f t="shared" ref="L81:L112" si="13">ROUND(E81*F81,2)</f>
        <v>0</v>
      </c>
      <c r="M81" s="242">
        <f t="shared" ref="M81:M112" si="14">ROUND(E81*H81,2)</f>
        <v>0</v>
      </c>
      <c r="N81" s="242">
        <f t="shared" ref="N81:N112" si="15">ROUND(E81*I81,2)</f>
        <v>0</v>
      </c>
      <c r="O81" s="242">
        <f t="shared" ref="O81:O112" si="16">ROUND(E81*J81,2)</f>
        <v>0</v>
      </c>
      <c r="P81" s="242">
        <f t="shared" ref="P81:P112" si="17">SUM(M81:O81)</f>
        <v>0</v>
      </c>
      <c r="R81" s="148"/>
    </row>
    <row r="82" spans="1:18" ht="27.6">
      <c r="A82" s="244">
        <v>19</v>
      </c>
      <c r="B82" s="77" t="s">
        <v>187</v>
      </c>
      <c r="C82" s="247" t="s">
        <v>245</v>
      </c>
      <c r="D82" s="244" t="s">
        <v>197</v>
      </c>
      <c r="E82" s="244">
        <v>1</v>
      </c>
      <c r="F82" s="241"/>
      <c r="G82" s="67"/>
      <c r="H82" s="67"/>
      <c r="I82" s="67"/>
      <c r="J82" s="67"/>
      <c r="K82" s="242">
        <f t="shared" si="12"/>
        <v>0</v>
      </c>
      <c r="L82" s="242">
        <f t="shared" si="13"/>
        <v>0</v>
      </c>
      <c r="M82" s="242">
        <f t="shared" si="14"/>
        <v>0</v>
      </c>
      <c r="N82" s="242">
        <f t="shared" si="15"/>
        <v>0</v>
      </c>
      <c r="O82" s="242">
        <f t="shared" si="16"/>
        <v>0</v>
      </c>
      <c r="P82" s="242">
        <f t="shared" si="17"/>
        <v>0</v>
      </c>
      <c r="R82" s="148"/>
    </row>
    <row r="83" spans="1:18" ht="13.8">
      <c r="A83" s="244">
        <v>20</v>
      </c>
      <c r="B83" s="77" t="s">
        <v>187</v>
      </c>
      <c r="C83" s="249" t="s">
        <v>206</v>
      </c>
      <c r="D83" s="244" t="s">
        <v>204</v>
      </c>
      <c r="E83" s="244">
        <v>15</v>
      </c>
      <c r="F83" s="241"/>
      <c r="G83" s="67"/>
      <c r="H83" s="67"/>
      <c r="I83" s="67"/>
      <c r="J83" s="67"/>
      <c r="K83" s="242">
        <f t="shared" si="12"/>
        <v>0</v>
      </c>
      <c r="L83" s="242">
        <f t="shared" si="13"/>
        <v>0</v>
      </c>
      <c r="M83" s="242">
        <f t="shared" si="14"/>
        <v>0</v>
      </c>
      <c r="N83" s="242">
        <f t="shared" si="15"/>
        <v>0</v>
      </c>
      <c r="O83" s="242">
        <f t="shared" si="16"/>
        <v>0</v>
      </c>
      <c r="P83" s="242">
        <f t="shared" si="17"/>
        <v>0</v>
      </c>
      <c r="R83" s="148"/>
    </row>
    <row r="84" spans="1:18" ht="27.6">
      <c r="A84" s="244">
        <v>21</v>
      </c>
      <c r="B84" s="77" t="s">
        <v>187</v>
      </c>
      <c r="C84" s="249" t="s">
        <v>246</v>
      </c>
      <c r="D84" s="244" t="s">
        <v>204</v>
      </c>
      <c r="E84" s="244">
        <v>2</v>
      </c>
      <c r="F84" s="241"/>
      <c r="G84" s="67"/>
      <c r="H84" s="67"/>
      <c r="I84" s="67"/>
      <c r="J84" s="67"/>
      <c r="K84" s="242">
        <f t="shared" si="12"/>
        <v>0</v>
      </c>
      <c r="L84" s="242">
        <f t="shared" si="13"/>
        <v>0</v>
      </c>
      <c r="M84" s="242">
        <f t="shared" si="14"/>
        <v>0</v>
      </c>
      <c r="N84" s="242">
        <f t="shared" si="15"/>
        <v>0</v>
      </c>
      <c r="O84" s="242">
        <f t="shared" si="16"/>
        <v>0</v>
      </c>
      <c r="P84" s="242">
        <f t="shared" si="17"/>
        <v>0</v>
      </c>
      <c r="R84" s="148"/>
    </row>
    <row r="85" spans="1:18" ht="13.8">
      <c r="A85" s="244">
        <v>22</v>
      </c>
      <c r="B85" s="77" t="s">
        <v>187</v>
      </c>
      <c r="C85" s="249" t="s">
        <v>247</v>
      </c>
      <c r="D85" s="244" t="s">
        <v>204</v>
      </c>
      <c r="E85" s="244">
        <v>7</v>
      </c>
      <c r="F85" s="241"/>
      <c r="G85" s="67"/>
      <c r="H85" s="67"/>
      <c r="I85" s="67"/>
      <c r="J85" s="67"/>
      <c r="K85" s="242">
        <f t="shared" si="12"/>
        <v>0</v>
      </c>
      <c r="L85" s="242">
        <f t="shared" si="13"/>
        <v>0</v>
      </c>
      <c r="M85" s="242">
        <f t="shared" si="14"/>
        <v>0</v>
      </c>
      <c r="N85" s="242">
        <f t="shared" si="15"/>
        <v>0</v>
      </c>
      <c r="O85" s="242">
        <f t="shared" si="16"/>
        <v>0</v>
      </c>
      <c r="P85" s="242">
        <f t="shared" si="17"/>
        <v>0</v>
      </c>
      <c r="R85" s="148"/>
    </row>
    <row r="86" spans="1:18" ht="13.8">
      <c r="A86" s="244">
        <v>23</v>
      </c>
      <c r="B86" s="77" t="s">
        <v>187</v>
      </c>
      <c r="C86" s="249" t="s">
        <v>248</v>
      </c>
      <c r="D86" s="244" t="s">
        <v>197</v>
      </c>
      <c r="E86" s="244">
        <v>2</v>
      </c>
      <c r="F86" s="241"/>
      <c r="G86" s="67"/>
      <c r="H86" s="67"/>
      <c r="I86" s="67"/>
      <c r="J86" s="67"/>
      <c r="K86" s="242">
        <f t="shared" si="12"/>
        <v>0</v>
      </c>
      <c r="L86" s="242">
        <f t="shared" si="13"/>
        <v>0</v>
      </c>
      <c r="M86" s="242">
        <f t="shared" si="14"/>
        <v>0</v>
      </c>
      <c r="N86" s="242">
        <f t="shared" si="15"/>
        <v>0</v>
      </c>
      <c r="O86" s="242">
        <f t="shared" si="16"/>
        <v>0</v>
      </c>
      <c r="P86" s="242">
        <f t="shared" si="17"/>
        <v>0</v>
      </c>
      <c r="R86" s="148"/>
    </row>
    <row r="87" spans="1:18" ht="13.8">
      <c r="A87" s="244">
        <v>24</v>
      </c>
      <c r="B87" s="77" t="s">
        <v>187</v>
      </c>
      <c r="C87" s="249" t="s">
        <v>249</v>
      </c>
      <c r="D87" s="244" t="s">
        <v>204</v>
      </c>
      <c r="E87" s="244">
        <v>2</v>
      </c>
      <c r="F87" s="241"/>
      <c r="G87" s="67"/>
      <c r="H87" s="67"/>
      <c r="I87" s="67"/>
      <c r="J87" s="67"/>
      <c r="K87" s="242">
        <f t="shared" si="12"/>
        <v>0</v>
      </c>
      <c r="L87" s="242">
        <f t="shared" si="13"/>
        <v>0</v>
      </c>
      <c r="M87" s="242">
        <f t="shared" si="14"/>
        <v>0</v>
      </c>
      <c r="N87" s="242">
        <f t="shared" si="15"/>
        <v>0</v>
      </c>
      <c r="O87" s="242">
        <f t="shared" si="16"/>
        <v>0</v>
      </c>
      <c r="P87" s="242">
        <f t="shared" si="17"/>
        <v>0</v>
      </c>
      <c r="R87" s="148"/>
    </row>
    <row r="88" spans="1:18" ht="13.8">
      <c r="A88" s="244">
        <v>25</v>
      </c>
      <c r="B88" s="77" t="s">
        <v>187</v>
      </c>
      <c r="C88" s="249" t="s">
        <v>250</v>
      </c>
      <c r="D88" s="244" t="s">
        <v>204</v>
      </c>
      <c r="E88" s="244">
        <v>2</v>
      </c>
      <c r="F88" s="241"/>
      <c r="G88" s="67"/>
      <c r="H88" s="67"/>
      <c r="I88" s="67"/>
      <c r="J88" s="67"/>
      <c r="K88" s="242">
        <f t="shared" si="12"/>
        <v>0</v>
      </c>
      <c r="L88" s="242">
        <f t="shared" si="13"/>
        <v>0</v>
      </c>
      <c r="M88" s="242">
        <f t="shared" si="14"/>
        <v>0</v>
      </c>
      <c r="N88" s="242">
        <f t="shared" si="15"/>
        <v>0</v>
      </c>
      <c r="O88" s="242">
        <f t="shared" si="16"/>
        <v>0</v>
      </c>
      <c r="P88" s="242">
        <f t="shared" si="17"/>
        <v>0</v>
      </c>
      <c r="R88" s="148"/>
    </row>
    <row r="89" spans="1:18" ht="13.8">
      <c r="A89" s="244">
        <v>26</v>
      </c>
      <c r="B89" s="77" t="s">
        <v>187</v>
      </c>
      <c r="C89" s="249" t="s">
        <v>251</v>
      </c>
      <c r="D89" s="244" t="s">
        <v>204</v>
      </c>
      <c r="E89" s="244">
        <v>15</v>
      </c>
      <c r="F89" s="241"/>
      <c r="G89" s="67"/>
      <c r="H89" s="67"/>
      <c r="I89" s="67"/>
      <c r="J89" s="67"/>
      <c r="K89" s="242">
        <f t="shared" si="12"/>
        <v>0</v>
      </c>
      <c r="L89" s="242">
        <f t="shared" si="13"/>
        <v>0</v>
      </c>
      <c r="M89" s="242">
        <f t="shared" si="14"/>
        <v>0</v>
      </c>
      <c r="N89" s="242">
        <f t="shared" si="15"/>
        <v>0</v>
      </c>
      <c r="O89" s="242">
        <f t="shared" si="16"/>
        <v>0</v>
      </c>
      <c r="P89" s="242">
        <f t="shared" si="17"/>
        <v>0</v>
      </c>
      <c r="R89" s="148"/>
    </row>
    <row r="90" spans="1:18" ht="13.8">
      <c r="A90" s="244">
        <v>27</v>
      </c>
      <c r="B90" s="77" t="s">
        <v>187</v>
      </c>
      <c r="C90" s="249" t="s">
        <v>252</v>
      </c>
      <c r="D90" s="244" t="s">
        <v>204</v>
      </c>
      <c r="E90" s="244">
        <v>21</v>
      </c>
      <c r="F90" s="241"/>
      <c r="G90" s="67"/>
      <c r="H90" s="67"/>
      <c r="I90" s="67"/>
      <c r="J90" s="67"/>
      <c r="K90" s="242">
        <f t="shared" si="12"/>
        <v>0</v>
      </c>
      <c r="L90" s="242">
        <f t="shared" si="13"/>
        <v>0</v>
      </c>
      <c r="M90" s="242">
        <f t="shared" si="14"/>
        <v>0</v>
      </c>
      <c r="N90" s="242">
        <f t="shared" si="15"/>
        <v>0</v>
      </c>
      <c r="O90" s="242">
        <f t="shared" si="16"/>
        <v>0</v>
      </c>
      <c r="P90" s="242">
        <f t="shared" si="17"/>
        <v>0</v>
      </c>
      <c r="R90" s="148"/>
    </row>
    <row r="91" spans="1:18" ht="13.8">
      <c r="A91" s="244">
        <v>28</v>
      </c>
      <c r="B91" s="77" t="s">
        <v>187</v>
      </c>
      <c r="C91" s="249" t="s">
        <v>253</v>
      </c>
      <c r="D91" s="244" t="s">
        <v>204</v>
      </c>
      <c r="E91" s="244">
        <v>25</v>
      </c>
      <c r="F91" s="241"/>
      <c r="G91" s="67"/>
      <c r="H91" s="67"/>
      <c r="I91" s="67"/>
      <c r="J91" s="67"/>
      <c r="K91" s="242">
        <f t="shared" si="12"/>
        <v>0</v>
      </c>
      <c r="L91" s="242">
        <f t="shared" si="13"/>
        <v>0</v>
      </c>
      <c r="M91" s="242">
        <f t="shared" si="14"/>
        <v>0</v>
      </c>
      <c r="N91" s="242">
        <f t="shared" si="15"/>
        <v>0</v>
      </c>
      <c r="O91" s="242">
        <f t="shared" si="16"/>
        <v>0</v>
      </c>
      <c r="P91" s="242">
        <f t="shared" si="17"/>
        <v>0</v>
      </c>
      <c r="R91" s="148"/>
    </row>
    <row r="92" spans="1:18" ht="14.25" customHeight="1">
      <c r="A92" s="244">
        <v>29</v>
      </c>
      <c r="B92" s="77" t="s">
        <v>187</v>
      </c>
      <c r="C92" s="249" t="s">
        <v>254</v>
      </c>
      <c r="D92" s="244" t="s">
        <v>221</v>
      </c>
      <c r="E92" s="250">
        <v>1</v>
      </c>
      <c r="F92" s="241"/>
      <c r="G92" s="67"/>
      <c r="H92" s="67"/>
      <c r="I92" s="67"/>
      <c r="J92" s="67"/>
      <c r="K92" s="242">
        <f t="shared" si="12"/>
        <v>0</v>
      </c>
      <c r="L92" s="242">
        <f t="shared" si="13"/>
        <v>0</v>
      </c>
      <c r="M92" s="242">
        <f t="shared" si="14"/>
        <v>0</v>
      </c>
      <c r="N92" s="242">
        <f t="shared" si="15"/>
        <v>0</v>
      </c>
      <c r="O92" s="242">
        <f t="shared" si="16"/>
        <v>0</v>
      </c>
      <c r="P92" s="242">
        <f t="shared" si="17"/>
        <v>0</v>
      </c>
      <c r="R92" s="148"/>
    </row>
    <row r="93" spans="1:18" ht="14.25" customHeight="1">
      <c r="A93" s="244">
        <v>30</v>
      </c>
      <c r="B93" s="77" t="s">
        <v>187</v>
      </c>
      <c r="C93" s="247" t="s">
        <v>212</v>
      </c>
      <c r="D93" s="244" t="s">
        <v>221</v>
      </c>
      <c r="E93" s="244">
        <v>1</v>
      </c>
      <c r="F93" s="241"/>
      <c r="G93" s="67"/>
      <c r="H93" s="67"/>
      <c r="I93" s="67"/>
      <c r="J93" s="67"/>
      <c r="K93" s="242">
        <f t="shared" si="12"/>
        <v>0</v>
      </c>
      <c r="L93" s="242">
        <f t="shared" si="13"/>
        <v>0</v>
      </c>
      <c r="M93" s="242">
        <f t="shared" si="14"/>
        <v>0</v>
      </c>
      <c r="N93" s="242">
        <f t="shared" si="15"/>
        <v>0</v>
      </c>
      <c r="O93" s="242">
        <f t="shared" si="16"/>
        <v>0</v>
      </c>
      <c r="P93" s="242">
        <f t="shared" si="17"/>
        <v>0</v>
      </c>
      <c r="R93" s="148"/>
    </row>
    <row r="94" spans="1:18" ht="14.25" customHeight="1">
      <c r="A94" s="244">
        <v>31</v>
      </c>
      <c r="B94" s="77" t="s">
        <v>187</v>
      </c>
      <c r="C94" s="249" t="s">
        <v>255</v>
      </c>
      <c r="D94" s="244" t="s">
        <v>221</v>
      </c>
      <c r="E94" s="244">
        <v>1</v>
      </c>
      <c r="F94" s="241"/>
      <c r="G94" s="67"/>
      <c r="H94" s="67"/>
      <c r="I94" s="67"/>
      <c r="J94" s="67"/>
      <c r="K94" s="242">
        <f t="shared" si="12"/>
        <v>0</v>
      </c>
      <c r="L94" s="242">
        <f t="shared" si="13"/>
        <v>0</v>
      </c>
      <c r="M94" s="242">
        <f t="shared" si="14"/>
        <v>0</v>
      </c>
      <c r="N94" s="242">
        <f t="shared" si="15"/>
        <v>0</v>
      </c>
      <c r="O94" s="242">
        <f t="shared" si="16"/>
        <v>0</v>
      </c>
      <c r="P94" s="242">
        <f t="shared" si="17"/>
        <v>0</v>
      </c>
      <c r="R94" s="148"/>
    </row>
    <row r="95" spans="1:18" ht="14.25" customHeight="1">
      <c r="A95" s="244">
        <v>32</v>
      </c>
      <c r="B95" s="77" t="s">
        <v>187</v>
      </c>
      <c r="C95" s="249" t="s">
        <v>256</v>
      </c>
      <c r="D95" s="244" t="s">
        <v>221</v>
      </c>
      <c r="E95" s="244">
        <v>1</v>
      </c>
      <c r="F95" s="241"/>
      <c r="G95" s="67"/>
      <c r="H95" s="67"/>
      <c r="I95" s="67"/>
      <c r="J95" s="67"/>
      <c r="K95" s="242">
        <f t="shared" si="12"/>
        <v>0</v>
      </c>
      <c r="L95" s="242">
        <f t="shared" si="13"/>
        <v>0</v>
      </c>
      <c r="M95" s="242">
        <f t="shared" si="14"/>
        <v>0</v>
      </c>
      <c r="N95" s="242">
        <f t="shared" si="15"/>
        <v>0</v>
      </c>
      <c r="O95" s="242">
        <f t="shared" si="16"/>
        <v>0</v>
      </c>
      <c r="P95" s="242">
        <f t="shared" si="17"/>
        <v>0</v>
      </c>
      <c r="R95" s="148"/>
    </row>
    <row r="96" spans="1:18" ht="13.8">
      <c r="A96" s="78"/>
      <c r="B96" s="77"/>
      <c r="C96" s="251" t="s">
        <v>257</v>
      </c>
      <c r="D96" s="244"/>
      <c r="E96" s="244"/>
      <c r="F96" s="241"/>
      <c r="G96" s="67"/>
      <c r="H96" s="67"/>
      <c r="I96" s="67"/>
      <c r="J96" s="67"/>
      <c r="K96" s="242">
        <f t="shared" si="12"/>
        <v>0</v>
      </c>
      <c r="L96" s="242">
        <f t="shared" si="13"/>
        <v>0</v>
      </c>
      <c r="M96" s="242">
        <f t="shared" si="14"/>
        <v>0</v>
      </c>
      <c r="N96" s="242">
        <f t="shared" si="15"/>
        <v>0</v>
      </c>
      <c r="O96" s="242">
        <f t="shared" si="16"/>
        <v>0</v>
      </c>
      <c r="P96" s="242">
        <f t="shared" si="17"/>
        <v>0</v>
      </c>
      <c r="R96" s="148"/>
    </row>
    <row r="97" spans="1:18" ht="41.4">
      <c r="A97" s="244">
        <v>1</v>
      </c>
      <c r="B97" s="77" t="s">
        <v>187</v>
      </c>
      <c r="C97" s="247" t="s">
        <v>258</v>
      </c>
      <c r="D97" s="244" t="s">
        <v>197</v>
      </c>
      <c r="E97" s="244">
        <v>1</v>
      </c>
      <c r="F97" s="241"/>
      <c r="G97" s="67"/>
      <c r="H97" s="67"/>
      <c r="I97" s="67"/>
      <c r="J97" s="67"/>
      <c r="K97" s="242">
        <f t="shared" si="12"/>
        <v>0</v>
      </c>
      <c r="L97" s="242">
        <f t="shared" si="13"/>
        <v>0</v>
      </c>
      <c r="M97" s="242">
        <f t="shared" si="14"/>
        <v>0</v>
      </c>
      <c r="N97" s="242">
        <f t="shared" si="15"/>
        <v>0</v>
      </c>
      <c r="O97" s="242">
        <f t="shared" si="16"/>
        <v>0</v>
      </c>
      <c r="P97" s="242">
        <f t="shared" si="17"/>
        <v>0</v>
      </c>
      <c r="R97" s="148"/>
    </row>
    <row r="98" spans="1:18" ht="13.8">
      <c r="A98" s="244">
        <v>2</v>
      </c>
      <c r="B98" s="77" t="s">
        <v>187</v>
      </c>
      <c r="C98" s="249" t="s">
        <v>259</v>
      </c>
      <c r="D98" s="244" t="s">
        <v>197</v>
      </c>
      <c r="E98" s="244">
        <v>1</v>
      </c>
      <c r="F98" s="241"/>
      <c r="G98" s="67"/>
      <c r="H98" s="67"/>
      <c r="I98" s="67"/>
      <c r="J98" s="67"/>
      <c r="K98" s="242">
        <f t="shared" si="12"/>
        <v>0</v>
      </c>
      <c r="L98" s="242">
        <f t="shared" si="13"/>
        <v>0</v>
      </c>
      <c r="M98" s="242">
        <f t="shared" si="14"/>
        <v>0</v>
      </c>
      <c r="N98" s="242">
        <f t="shared" si="15"/>
        <v>0</v>
      </c>
      <c r="O98" s="242">
        <f t="shared" si="16"/>
        <v>0</v>
      </c>
      <c r="P98" s="242">
        <f t="shared" si="17"/>
        <v>0</v>
      </c>
      <c r="R98" s="148"/>
    </row>
    <row r="99" spans="1:18" ht="13.8">
      <c r="A99" s="244">
        <v>3</v>
      </c>
      <c r="B99" s="77" t="s">
        <v>187</v>
      </c>
      <c r="C99" s="249" t="s">
        <v>260</v>
      </c>
      <c r="D99" s="244" t="s">
        <v>197</v>
      </c>
      <c r="E99" s="244">
        <v>1</v>
      </c>
      <c r="F99" s="241"/>
      <c r="G99" s="67"/>
      <c r="H99" s="67"/>
      <c r="I99" s="67"/>
      <c r="J99" s="67"/>
      <c r="K99" s="242">
        <f t="shared" si="12"/>
        <v>0</v>
      </c>
      <c r="L99" s="242">
        <f t="shared" si="13"/>
        <v>0</v>
      </c>
      <c r="M99" s="242">
        <f t="shared" si="14"/>
        <v>0</v>
      </c>
      <c r="N99" s="242">
        <f t="shared" si="15"/>
        <v>0</v>
      </c>
      <c r="O99" s="242">
        <f t="shared" si="16"/>
        <v>0</v>
      </c>
      <c r="P99" s="242">
        <f t="shared" si="17"/>
        <v>0</v>
      </c>
      <c r="R99" s="148"/>
    </row>
    <row r="100" spans="1:18" ht="27.6">
      <c r="A100" s="244">
        <v>4</v>
      </c>
      <c r="B100" s="77" t="s">
        <v>187</v>
      </c>
      <c r="C100" s="249" t="s">
        <v>261</v>
      </c>
      <c r="D100" s="244" t="s">
        <v>197</v>
      </c>
      <c r="E100" s="244">
        <v>1</v>
      </c>
      <c r="F100" s="241"/>
      <c r="G100" s="67"/>
      <c r="H100" s="67"/>
      <c r="I100" s="67"/>
      <c r="J100" s="67"/>
      <c r="K100" s="242">
        <f t="shared" si="12"/>
        <v>0</v>
      </c>
      <c r="L100" s="242">
        <f t="shared" si="13"/>
        <v>0</v>
      </c>
      <c r="M100" s="242">
        <f t="shared" si="14"/>
        <v>0</v>
      </c>
      <c r="N100" s="242">
        <f t="shared" si="15"/>
        <v>0</v>
      </c>
      <c r="O100" s="242">
        <f t="shared" si="16"/>
        <v>0</v>
      </c>
      <c r="P100" s="242">
        <f t="shared" si="17"/>
        <v>0</v>
      </c>
      <c r="R100" s="148"/>
    </row>
    <row r="101" spans="1:18" ht="27.6">
      <c r="A101" s="244">
        <v>5</v>
      </c>
      <c r="B101" s="77" t="s">
        <v>187</v>
      </c>
      <c r="C101" s="249" t="s">
        <v>245</v>
      </c>
      <c r="D101" s="244" t="s">
        <v>197</v>
      </c>
      <c r="E101" s="244">
        <v>4</v>
      </c>
      <c r="F101" s="241"/>
      <c r="G101" s="67"/>
      <c r="H101" s="67"/>
      <c r="I101" s="67"/>
      <c r="J101" s="67"/>
      <c r="K101" s="242">
        <f t="shared" si="12"/>
        <v>0</v>
      </c>
      <c r="L101" s="242">
        <f t="shared" si="13"/>
        <v>0</v>
      </c>
      <c r="M101" s="242">
        <f t="shared" si="14"/>
        <v>0</v>
      </c>
      <c r="N101" s="242">
        <f t="shared" si="15"/>
        <v>0</v>
      </c>
      <c r="O101" s="242">
        <f t="shared" si="16"/>
        <v>0</v>
      </c>
      <c r="P101" s="242">
        <f t="shared" si="17"/>
        <v>0</v>
      </c>
      <c r="R101" s="148"/>
    </row>
    <row r="102" spans="1:18" ht="13.8">
      <c r="A102" s="244">
        <v>6</v>
      </c>
      <c r="B102" s="77" t="s">
        <v>187</v>
      </c>
      <c r="C102" s="249" t="s">
        <v>262</v>
      </c>
      <c r="D102" s="244" t="s">
        <v>197</v>
      </c>
      <c r="E102" s="244">
        <v>2</v>
      </c>
      <c r="F102" s="241"/>
      <c r="G102" s="67"/>
      <c r="H102" s="67"/>
      <c r="I102" s="67"/>
      <c r="J102" s="67"/>
      <c r="K102" s="242">
        <f t="shared" si="12"/>
        <v>0</v>
      </c>
      <c r="L102" s="242">
        <f t="shared" si="13"/>
        <v>0</v>
      </c>
      <c r="M102" s="242">
        <f t="shared" si="14"/>
        <v>0</v>
      </c>
      <c r="N102" s="242">
        <f t="shared" si="15"/>
        <v>0</v>
      </c>
      <c r="O102" s="242">
        <f t="shared" si="16"/>
        <v>0</v>
      </c>
      <c r="P102" s="242">
        <f t="shared" si="17"/>
        <v>0</v>
      </c>
      <c r="R102" s="148"/>
    </row>
    <row r="103" spans="1:18" ht="13.8">
      <c r="A103" s="244">
        <v>7</v>
      </c>
      <c r="B103" s="77" t="s">
        <v>187</v>
      </c>
      <c r="C103" s="249" t="s">
        <v>263</v>
      </c>
      <c r="D103" s="244" t="s">
        <v>204</v>
      </c>
      <c r="E103" s="244">
        <v>4</v>
      </c>
      <c r="F103" s="241"/>
      <c r="G103" s="67"/>
      <c r="H103" s="67"/>
      <c r="I103" s="67"/>
      <c r="J103" s="67"/>
      <c r="K103" s="242">
        <f t="shared" si="12"/>
        <v>0</v>
      </c>
      <c r="L103" s="242">
        <f t="shared" si="13"/>
        <v>0</v>
      </c>
      <c r="M103" s="242">
        <f t="shared" si="14"/>
        <v>0</v>
      </c>
      <c r="N103" s="242">
        <f t="shared" si="15"/>
        <v>0</v>
      </c>
      <c r="O103" s="242">
        <f t="shared" si="16"/>
        <v>0</v>
      </c>
      <c r="P103" s="242">
        <f t="shared" si="17"/>
        <v>0</v>
      </c>
      <c r="R103" s="148"/>
    </row>
    <row r="104" spans="1:18" ht="13.8">
      <c r="A104" s="244">
        <v>8</v>
      </c>
      <c r="B104" s="77" t="s">
        <v>187</v>
      </c>
      <c r="C104" s="249" t="s">
        <v>247</v>
      </c>
      <c r="D104" s="244" t="s">
        <v>204</v>
      </c>
      <c r="E104" s="244">
        <v>17</v>
      </c>
      <c r="F104" s="241"/>
      <c r="G104" s="67"/>
      <c r="H104" s="67"/>
      <c r="I104" s="67"/>
      <c r="J104" s="67"/>
      <c r="K104" s="242">
        <f t="shared" si="12"/>
        <v>0</v>
      </c>
      <c r="L104" s="242">
        <f t="shared" si="13"/>
        <v>0</v>
      </c>
      <c r="M104" s="242">
        <f t="shared" si="14"/>
        <v>0</v>
      </c>
      <c r="N104" s="242">
        <f t="shared" si="15"/>
        <v>0</v>
      </c>
      <c r="O104" s="242">
        <f t="shared" si="16"/>
        <v>0</v>
      </c>
      <c r="P104" s="242">
        <f t="shared" si="17"/>
        <v>0</v>
      </c>
      <c r="R104" s="148"/>
    </row>
    <row r="105" spans="1:18" ht="13.8">
      <c r="A105" s="244">
        <v>9</v>
      </c>
      <c r="B105" s="77" t="s">
        <v>187</v>
      </c>
      <c r="C105" s="248" t="s">
        <v>264</v>
      </c>
      <c r="D105" s="244" t="s">
        <v>197</v>
      </c>
      <c r="E105" s="244">
        <v>4</v>
      </c>
      <c r="F105" s="241"/>
      <c r="G105" s="67"/>
      <c r="H105" s="67"/>
      <c r="I105" s="67"/>
      <c r="J105" s="67"/>
      <c r="K105" s="242">
        <f t="shared" si="12"/>
        <v>0</v>
      </c>
      <c r="L105" s="242">
        <f t="shared" si="13"/>
        <v>0</v>
      </c>
      <c r="M105" s="242">
        <f t="shared" si="14"/>
        <v>0</v>
      </c>
      <c r="N105" s="242">
        <f t="shared" si="15"/>
        <v>0</v>
      </c>
      <c r="O105" s="242">
        <f t="shared" si="16"/>
        <v>0</v>
      </c>
      <c r="P105" s="242">
        <f t="shared" si="17"/>
        <v>0</v>
      </c>
      <c r="R105" s="148"/>
    </row>
    <row r="106" spans="1:18" ht="14.25" customHeight="1">
      <c r="A106" s="244">
        <v>10</v>
      </c>
      <c r="B106" s="77" t="s">
        <v>187</v>
      </c>
      <c r="C106" s="249" t="s">
        <v>254</v>
      </c>
      <c r="D106" s="244" t="s">
        <v>221</v>
      </c>
      <c r="E106" s="250">
        <v>1</v>
      </c>
      <c r="F106" s="241"/>
      <c r="G106" s="67"/>
      <c r="H106" s="67"/>
      <c r="I106" s="67"/>
      <c r="J106" s="67"/>
      <c r="K106" s="242">
        <f t="shared" si="12"/>
        <v>0</v>
      </c>
      <c r="L106" s="242">
        <f t="shared" si="13"/>
        <v>0</v>
      </c>
      <c r="M106" s="242">
        <f t="shared" si="14"/>
        <v>0</v>
      </c>
      <c r="N106" s="242">
        <f t="shared" si="15"/>
        <v>0</v>
      </c>
      <c r="O106" s="242">
        <f t="shared" si="16"/>
        <v>0</v>
      </c>
      <c r="P106" s="242">
        <f t="shared" si="17"/>
        <v>0</v>
      </c>
      <c r="R106" s="148"/>
    </row>
    <row r="107" spans="1:18" ht="14.25" customHeight="1">
      <c r="A107" s="244">
        <v>11</v>
      </c>
      <c r="B107" s="77" t="s">
        <v>187</v>
      </c>
      <c r="C107" s="247" t="s">
        <v>212</v>
      </c>
      <c r="D107" s="244" t="s">
        <v>221</v>
      </c>
      <c r="E107" s="244">
        <v>1</v>
      </c>
      <c r="F107" s="241"/>
      <c r="G107" s="67"/>
      <c r="H107" s="67"/>
      <c r="I107" s="67"/>
      <c r="J107" s="67"/>
      <c r="K107" s="242">
        <f t="shared" si="12"/>
        <v>0</v>
      </c>
      <c r="L107" s="242">
        <f t="shared" si="13"/>
        <v>0</v>
      </c>
      <c r="M107" s="242">
        <f t="shared" si="14"/>
        <v>0</v>
      </c>
      <c r="N107" s="242">
        <f t="shared" si="15"/>
        <v>0</v>
      </c>
      <c r="O107" s="242">
        <f t="shared" si="16"/>
        <v>0</v>
      </c>
      <c r="P107" s="242">
        <f t="shared" si="17"/>
        <v>0</v>
      </c>
      <c r="R107" s="148"/>
    </row>
    <row r="108" spans="1:18" ht="14.25" customHeight="1">
      <c r="A108" s="244">
        <v>12</v>
      </c>
      <c r="B108" s="77" t="s">
        <v>187</v>
      </c>
      <c r="C108" s="249" t="s">
        <v>255</v>
      </c>
      <c r="D108" s="244" t="s">
        <v>221</v>
      </c>
      <c r="E108" s="244">
        <v>1</v>
      </c>
      <c r="F108" s="241"/>
      <c r="G108" s="67"/>
      <c r="H108" s="67"/>
      <c r="I108" s="67"/>
      <c r="J108" s="67"/>
      <c r="K108" s="242">
        <f t="shared" si="12"/>
        <v>0</v>
      </c>
      <c r="L108" s="242">
        <f t="shared" si="13"/>
        <v>0</v>
      </c>
      <c r="M108" s="242">
        <f t="shared" si="14"/>
        <v>0</v>
      </c>
      <c r="N108" s="242">
        <f t="shared" si="15"/>
        <v>0</v>
      </c>
      <c r="O108" s="242">
        <f t="shared" si="16"/>
        <v>0</v>
      </c>
      <c r="P108" s="242">
        <f t="shared" si="17"/>
        <v>0</v>
      </c>
      <c r="R108" s="148"/>
    </row>
    <row r="109" spans="1:18" ht="14.25" customHeight="1">
      <c r="A109" s="244">
        <v>13</v>
      </c>
      <c r="B109" s="77" t="s">
        <v>187</v>
      </c>
      <c r="C109" s="249" t="s">
        <v>256</v>
      </c>
      <c r="D109" s="244" t="s">
        <v>221</v>
      </c>
      <c r="E109" s="244">
        <v>1</v>
      </c>
      <c r="F109" s="241"/>
      <c r="G109" s="67"/>
      <c r="H109" s="67"/>
      <c r="I109" s="67"/>
      <c r="J109" s="67"/>
      <c r="K109" s="242">
        <f t="shared" si="12"/>
        <v>0</v>
      </c>
      <c r="L109" s="242">
        <f t="shared" si="13"/>
        <v>0</v>
      </c>
      <c r="M109" s="242">
        <f t="shared" si="14"/>
        <v>0</v>
      </c>
      <c r="N109" s="242">
        <f t="shared" si="15"/>
        <v>0</v>
      </c>
      <c r="O109" s="242">
        <f t="shared" si="16"/>
        <v>0</v>
      </c>
      <c r="P109" s="242">
        <f t="shared" si="17"/>
        <v>0</v>
      </c>
      <c r="R109" s="148"/>
    </row>
    <row r="110" spans="1:18" ht="13.8">
      <c r="A110" s="78"/>
      <c r="B110" s="77"/>
      <c r="C110" s="251" t="s">
        <v>265</v>
      </c>
      <c r="D110" s="244"/>
      <c r="E110" s="244"/>
      <c r="F110" s="241"/>
      <c r="G110" s="67"/>
      <c r="H110" s="67"/>
      <c r="I110" s="67"/>
      <c r="J110" s="67"/>
      <c r="K110" s="242">
        <f t="shared" si="12"/>
        <v>0</v>
      </c>
      <c r="L110" s="242">
        <f t="shared" si="13"/>
        <v>0</v>
      </c>
      <c r="M110" s="242">
        <f t="shared" si="14"/>
        <v>0</v>
      </c>
      <c r="N110" s="242">
        <f t="shared" si="15"/>
        <v>0</v>
      </c>
      <c r="O110" s="242">
        <f t="shared" si="16"/>
        <v>0</v>
      </c>
      <c r="P110" s="242">
        <f t="shared" si="17"/>
        <v>0</v>
      </c>
      <c r="R110" s="148"/>
    </row>
    <row r="111" spans="1:18" ht="41.4">
      <c r="A111" s="244">
        <v>1</v>
      </c>
      <c r="B111" s="77" t="s">
        <v>187</v>
      </c>
      <c r="C111" s="247" t="s">
        <v>266</v>
      </c>
      <c r="D111" s="244" t="s">
        <v>197</v>
      </c>
      <c r="E111" s="244">
        <v>1</v>
      </c>
      <c r="F111" s="241"/>
      <c r="G111" s="67"/>
      <c r="H111" s="67"/>
      <c r="I111" s="67"/>
      <c r="J111" s="67"/>
      <c r="K111" s="242">
        <f t="shared" si="12"/>
        <v>0</v>
      </c>
      <c r="L111" s="242">
        <f t="shared" si="13"/>
        <v>0</v>
      </c>
      <c r="M111" s="242">
        <f t="shared" si="14"/>
        <v>0</v>
      </c>
      <c r="N111" s="242">
        <f t="shared" si="15"/>
        <v>0</v>
      </c>
      <c r="O111" s="242">
        <f t="shared" si="16"/>
        <v>0</v>
      </c>
      <c r="P111" s="242">
        <f t="shared" si="17"/>
        <v>0</v>
      </c>
      <c r="R111" s="148"/>
    </row>
    <row r="112" spans="1:18" ht="13.8">
      <c r="A112" s="244">
        <v>2</v>
      </c>
      <c r="B112" s="77" t="s">
        <v>187</v>
      </c>
      <c r="C112" s="249" t="s">
        <v>259</v>
      </c>
      <c r="D112" s="244" t="s">
        <v>197</v>
      </c>
      <c r="E112" s="244">
        <v>1</v>
      </c>
      <c r="F112" s="241"/>
      <c r="G112" s="67"/>
      <c r="H112" s="67"/>
      <c r="I112" s="67"/>
      <c r="J112" s="67"/>
      <c r="K112" s="242">
        <f t="shared" si="12"/>
        <v>0</v>
      </c>
      <c r="L112" s="242">
        <f t="shared" si="13"/>
        <v>0</v>
      </c>
      <c r="M112" s="242">
        <f t="shared" si="14"/>
        <v>0</v>
      </c>
      <c r="N112" s="242">
        <f t="shared" si="15"/>
        <v>0</v>
      </c>
      <c r="O112" s="242">
        <f t="shared" si="16"/>
        <v>0</v>
      </c>
      <c r="P112" s="242">
        <f t="shared" si="17"/>
        <v>0</v>
      </c>
      <c r="R112" s="148"/>
    </row>
    <row r="113" spans="1:18" ht="13.8">
      <c r="A113" s="244">
        <v>3</v>
      </c>
      <c r="B113" s="77" t="s">
        <v>187</v>
      </c>
      <c r="C113" s="249" t="s">
        <v>260</v>
      </c>
      <c r="D113" s="244" t="s">
        <v>197</v>
      </c>
      <c r="E113" s="244">
        <v>1</v>
      </c>
      <c r="F113" s="241"/>
      <c r="G113" s="67"/>
      <c r="H113" s="67"/>
      <c r="I113" s="67"/>
      <c r="J113" s="67"/>
      <c r="K113" s="242">
        <f t="shared" ref="K113:K124" si="18">SUM(H113:J113)</f>
        <v>0</v>
      </c>
      <c r="L113" s="242">
        <f t="shared" ref="L113:L124" si="19">ROUND(E113*F113,2)</f>
        <v>0</v>
      </c>
      <c r="M113" s="242">
        <f t="shared" ref="M113:M124" si="20">ROUND(E113*H113,2)</f>
        <v>0</v>
      </c>
      <c r="N113" s="242">
        <f t="shared" ref="N113:N124" si="21">ROUND(E113*I113,2)</f>
        <v>0</v>
      </c>
      <c r="O113" s="242">
        <f t="shared" ref="O113:O124" si="22">ROUND(E113*J113,2)</f>
        <v>0</v>
      </c>
      <c r="P113" s="242">
        <f t="shared" ref="P113:P125" si="23">SUM(M113:O113)</f>
        <v>0</v>
      </c>
      <c r="R113" s="148"/>
    </row>
    <row r="114" spans="1:18" ht="27.6">
      <c r="A114" s="244">
        <v>4</v>
      </c>
      <c r="B114" s="77" t="s">
        <v>187</v>
      </c>
      <c r="C114" s="249" t="s">
        <v>261</v>
      </c>
      <c r="D114" s="244" t="s">
        <v>197</v>
      </c>
      <c r="E114" s="244">
        <v>1</v>
      </c>
      <c r="F114" s="241"/>
      <c r="G114" s="67"/>
      <c r="H114" s="67"/>
      <c r="I114" s="67"/>
      <c r="J114" s="67"/>
      <c r="K114" s="242">
        <f t="shared" si="18"/>
        <v>0</v>
      </c>
      <c r="L114" s="242">
        <f t="shared" si="19"/>
        <v>0</v>
      </c>
      <c r="M114" s="242">
        <f t="shared" si="20"/>
        <v>0</v>
      </c>
      <c r="N114" s="242">
        <f t="shared" si="21"/>
        <v>0</v>
      </c>
      <c r="O114" s="242">
        <f t="shared" si="22"/>
        <v>0</v>
      </c>
      <c r="P114" s="242">
        <f t="shared" si="23"/>
        <v>0</v>
      </c>
      <c r="R114" s="148"/>
    </row>
    <row r="115" spans="1:18" ht="27.6">
      <c r="A115" s="244">
        <v>5</v>
      </c>
      <c r="B115" s="77" t="s">
        <v>187</v>
      </c>
      <c r="C115" s="249" t="s">
        <v>245</v>
      </c>
      <c r="D115" s="244" t="s">
        <v>197</v>
      </c>
      <c r="E115" s="244">
        <v>5</v>
      </c>
      <c r="F115" s="241"/>
      <c r="G115" s="67"/>
      <c r="H115" s="67"/>
      <c r="I115" s="67"/>
      <c r="J115" s="67"/>
      <c r="K115" s="242">
        <f t="shared" si="18"/>
        <v>0</v>
      </c>
      <c r="L115" s="242">
        <f t="shared" si="19"/>
        <v>0</v>
      </c>
      <c r="M115" s="242">
        <f t="shared" si="20"/>
        <v>0</v>
      </c>
      <c r="N115" s="242">
        <f t="shared" si="21"/>
        <v>0</v>
      </c>
      <c r="O115" s="242">
        <f t="shared" si="22"/>
        <v>0</v>
      </c>
      <c r="P115" s="242">
        <f t="shared" si="23"/>
        <v>0</v>
      </c>
      <c r="R115" s="148"/>
    </row>
    <row r="116" spans="1:18" ht="13.8">
      <c r="A116" s="244">
        <v>6</v>
      </c>
      <c r="B116" s="77" t="s">
        <v>187</v>
      </c>
      <c r="C116" s="249" t="s">
        <v>262</v>
      </c>
      <c r="D116" s="244" t="s">
        <v>197</v>
      </c>
      <c r="E116" s="244">
        <v>2</v>
      </c>
      <c r="F116" s="241"/>
      <c r="G116" s="67"/>
      <c r="H116" s="67"/>
      <c r="I116" s="67"/>
      <c r="J116" s="67"/>
      <c r="K116" s="242">
        <f t="shared" si="18"/>
        <v>0</v>
      </c>
      <c r="L116" s="242">
        <f t="shared" si="19"/>
        <v>0</v>
      </c>
      <c r="M116" s="242">
        <f t="shared" si="20"/>
        <v>0</v>
      </c>
      <c r="N116" s="242">
        <f t="shared" si="21"/>
        <v>0</v>
      </c>
      <c r="O116" s="242">
        <f t="shared" si="22"/>
        <v>0</v>
      </c>
      <c r="P116" s="242">
        <f t="shared" si="23"/>
        <v>0</v>
      </c>
      <c r="R116" s="148"/>
    </row>
    <row r="117" spans="1:18" ht="13.8">
      <c r="A117" s="244">
        <v>7</v>
      </c>
      <c r="B117" s="77" t="s">
        <v>187</v>
      </c>
      <c r="C117" s="249" t="s">
        <v>263</v>
      </c>
      <c r="D117" s="244" t="s">
        <v>204</v>
      </c>
      <c r="E117" s="244">
        <v>4</v>
      </c>
      <c r="F117" s="241"/>
      <c r="G117" s="67"/>
      <c r="H117" s="67"/>
      <c r="I117" s="67"/>
      <c r="J117" s="67"/>
      <c r="K117" s="242">
        <f t="shared" si="18"/>
        <v>0</v>
      </c>
      <c r="L117" s="242">
        <f t="shared" si="19"/>
        <v>0</v>
      </c>
      <c r="M117" s="242">
        <f t="shared" si="20"/>
        <v>0</v>
      </c>
      <c r="N117" s="242">
        <f t="shared" si="21"/>
        <v>0</v>
      </c>
      <c r="O117" s="242">
        <f t="shared" si="22"/>
        <v>0</v>
      </c>
      <c r="P117" s="242">
        <f t="shared" si="23"/>
        <v>0</v>
      </c>
      <c r="R117" s="148"/>
    </row>
    <row r="118" spans="1:18" ht="13.8">
      <c r="A118" s="244">
        <v>8</v>
      </c>
      <c r="B118" s="77" t="s">
        <v>187</v>
      </c>
      <c r="C118" s="249" t="s">
        <v>247</v>
      </c>
      <c r="D118" s="244" t="s">
        <v>204</v>
      </c>
      <c r="E118" s="244">
        <v>17</v>
      </c>
      <c r="F118" s="241"/>
      <c r="G118" s="67"/>
      <c r="H118" s="67"/>
      <c r="I118" s="67"/>
      <c r="J118" s="67"/>
      <c r="K118" s="242">
        <f t="shared" si="18"/>
        <v>0</v>
      </c>
      <c r="L118" s="242">
        <f t="shared" si="19"/>
        <v>0</v>
      </c>
      <c r="M118" s="242">
        <f t="shared" si="20"/>
        <v>0</v>
      </c>
      <c r="N118" s="242">
        <f t="shared" si="21"/>
        <v>0</v>
      </c>
      <c r="O118" s="242">
        <f t="shared" si="22"/>
        <v>0</v>
      </c>
      <c r="P118" s="242">
        <f t="shared" si="23"/>
        <v>0</v>
      </c>
      <c r="R118" s="148"/>
    </row>
    <row r="119" spans="1:18" ht="13.8">
      <c r="A119" s="244">
        <v>9</v>
      </c>
      <c r="B119" s="77" t="s">
        <v>187</v>
      </c>
      <c r="C119" s="248" t="s">
        <v>264</v>
      </c>
      <c r="D119" s="244" t="s">
        <v>197</v>
      </c>
      <c r="E119" s="244">
        <v>4</v>
      </c>
      <c r="F119" s="241"/>
      <c r="G119" s="67"/>
      <c r="H119" s="67"/>
      <c r="I119" s="67"/>
      <c r="J119" s="67"/>
      <c r="K119" s="242">
        <f t="shared" si="18"/>
        <v>0</v>
      </c>
      <c r="L119" s="242">
        <f t="shared" si="19"/>
        <v>0</v>
      </c>
      <c r="M119" s="242">
        <f t="shared" si="20"/>
        <v>0</v>
      </c>
      <c r="N119" s="242">
        <f t="shared" si="21"/>
        <v>0</v>
      </c>
      <c r="O119" s="242">
        <f t="shared" si="22"/>
        <v>0</v>
      </c>
      <c r="P119" s="242">
        <f t="shared" si="23"/>
        <v>0</v>
      </c>
      <c r="R119" s="148"/>
    </row>
    <row r="120" spans="1:18" ht="14.25" customHeight="1">
      <c r="A120" s="244">
        <v>10</v>
      </c>
      <c r="B120" s="77" t="s">
        <v>187</v>
      </c>
      <c r="C120" s="249" t="s">
        <v>254</v>
      </c>
      <c r="D120" s="244" t="s">
        <v>221</v>
      </c>
      <c r="E120" s="250">
        <v>1</v>
      </c>
      <c r="F120" s="241"/>
      <c r="G120" s="67"/>
      <c r="H120" s="67"/>
      <c r="I120" s="67"/>
      <c r="J120" s="67"/>
      <c r="K120" s="242">
        <f t="shared" si="18"/>
        <v>0</v>
      </c>
      <c r="L120" s="242">
        <f t="shared" si="19"/>
        <v>0</v>
      </c>
      <c r="M120" s="242">
        <f t="shared" si="20"/>
        <v>0</v>
      </c>
      <c r="N120" s="242">
        <f t="shared" si="21"/>
        <v>0</v>
      </c>
      <c r="O120" s="242">
        <f t="shared" si="22"/>
        <v>0</v>
      </c>
      <c r="P120" s="242">
        <f t="shared" si="23"/>
        <v>0</v>
      </c>
      <c r="R120" s="148"/>
    </row>
    <row r="121" spans="1:18" ht="14.25" customHeight="1">
      <c r="A121" s="244">
        <v>11</v>
      </c>
      <c r="B121" s="77" t="s">
        <v>187</v>
      </c>
      <c r="C121" s="247" t="s">
        <v>212</v>
      </c>
      <c r="D121" s="244" t="s">
        <v>221</v>
      </c>
      <c r="E121" s="244">
        <v>1</v>
      </c>
      <c r="F121" s="241"/>
      <c r="G121" s="67"/>
      <c r="H121" s="67"/>
      <c r="I121" s="67"/>
      <c r="J121" s="67"/>
      <c r="K121" s="242">
        <f t="shared" si="18"/>
        <v>0</v>
      </c>
      <c r="L121" s="242">
        <f t="shared" si="19"/>
        <v>0</v>
      </c>
      <c r="M121" s="242">
        <f t="shared" si="20"/>
        <v>0</v>
      </c>
      <c r="N121" s="242">
        <f t="shared" si="21"/>
        <v>0</v>
      </c>
      <c r="O121" s="242">
        <f t="shared" si="22"/>
        <v>0</v>
      </c>
      <c r="P121" s="242">
        <f t="shared" si="23"/>
        <v>0</v>
      </c>
      <c r="R121" s="148"/>
    </row>
    <row r="122" spans="1:18" ht="14.25" customHeight="1">
      <c r="A122" s="244">
        <v>12</v>
      </c>
      <c r="B122" s="77" t="s">
        <v>187</v>
      </c>
      <c r="C122" s="249" t="s">
        <v>255</v>
      </c>
      <c r="D122" s="244" t="s">
        <v>221</v>
      </c>
      <c r="E122" s="244">
        <v>1</v>
      </c>
      <c r="F122" s="241"/>
      <c r="G122" s="67"/>
      <c r="H122" s="67"/>
      <c r="I122" s="67"/>
      <c r="J122" s="67"/>
      <c r="K122" s="242">
        <f t="shared" si="18"/>
        <v>0</v>
      </c>
      <c r="L122" s="242">
        <f t="shared" si="19"/>
        <v>0</v>
      </c>
      <c r="M122" s="242">
        <f t="shared" si="20"/>
        <v>0</v>
      </c>
      <c r="N122" s="242">
        <f t="shared" si="21"/>
        <v>0</v>
      </c>
      <c r="O122" s="242">
        <f t="shared" si="22"/>
        <v>0</v>
      </c>
      <c r="P122" s="242">
        <f t="shared" si="23"/>
        <v>0</v>
      </c>
      <c r="R122" s="148"/>
    </row>
    <row r="123" spans="1:18" ht="14.25" customHeight="1">
      <c r="A123" s="244">
        <v>13</v>
      </c>
      <c r="B123" s="77" t="s">
        <v>187</v>
      </c>
      <c r="C123" s="249" t="s">
        <v>256</v>
      </c>
      <c r="D123" s="244" t="s">
        <v>221</v>
      </c>
      <c r="E123" s="244">
        <v>1</v>
      </c>
      <c r="F123" s="241"/>
      <c r="G123" s="67"/>
      <c r="H123" s="67"/>
      <c r="I123" s="67"/>
      <c r="J123" s="67"/>
      <c r="K123" s="242">
        <f t="shared" si="18"/>
        <v>0</v>
      </c>
      <c r="L123" s="242">
        <f t="shared" si="19"/>
        <v>0</v>
      </c>
      <c r="M123" s="242">
        <f t="shared" si="20"/>
        <v>0</v>
      </c>
      <c r="N123" s="242">
        <f t="shared" si="21"/>
        <v>0</v>
      </c>
      <c r="O123" s="242">
        <f t="shared" si="22"/>
        <v>0</v>
      </c>
      <c r="P123" s="242">
        <f t="shared" si="23"/>
        <v>0</v>
      </c>
      <c r="R123" s="148"/>
    </row>
    <row r="124" spans="1:18" ht="13.8">
      <c r="A124" s="77"/>
      <c r="B124" s="77"/>
      <c r="C124" s="252"/>
      <c r="D124" s="79"/>
      <c r="E124" s="253"/>
      <c r="F124" s="241"/>
      <c r="G124" s="67"/>
      <c r="H124" s="67">
        <v>0</v>
      </c>
      <c r="I124" s="67">
        <v>0</v>
      </c>
      <c r="J124" s="67">
        <v>0</v>
      </c>
      <c r="K124" s="242">
        <f t="shared" si="18"/>
        <v>0</v>
      </c>
      <c r="L124" s="242">
        <f t="shared" si="19"/>
        <v>0</v>
      </c>
      <c r="M124" s="242">
        <f t="shared" si="20"/>
        <v>0</v>
      </c>
      <c r="N124" s="242">
        <f t="shared" si="21"/>
        <v>0</v>
      </c>
      <c r="O124" s="242">
        <f t="shared" si="22"/>
        <v>0</v>
      </c>
      <c r="P124" s="242">
        <f t="shared" si="23"/>
        <v>0</v>
      </c>
      <c r="R124" s="148"/>
    </row>
    <row r="125" spans="1:18" ht="13.8">
      <c r="A125" s="254"/>
      <c r="B125" s="255"/>
      <c r="C125" s="256"/>
      <c r="D125" s="257"/>
      <c r="E125" s="258"/>
      <c r="F125" s="259"/>
      <c r="G125" s="259"/>
      <c r="H125" s="259"/>
      <c r="I125" s="259"/>
      <c r="J125" s="259"/>
      <c r="K125" s="259"/>
      <c r="L125" s="260">
        <f>SUM(L17:L124)</f>
        <v>0</v>
      </c>
      <c r="M125" s="260">
        <f>SUM(M17:M124)</f>
        <v>0</v>
      </c>
      <c r="N125" s="260">
        <f>SUM(N17:N124)</f>
        <v>0</v>
      </c>
      <c r="O125" s="260">
        <f>SUM(O17:O124)</f>
        <v>0</v>
      </c>
      <c r="P125" s="260">
        <f t="shared" si="23"/>
        <v>0</v>
      </c>
      <c r="R125" s="148"/>
    </row>
    <row r="126" spans="1:18" ht="13.8">
      <c r="A126" s="14"/>
      <c r="B126" s="5"/>
      <c r="C126" s="381" t="s">
        <v>433</v>
      </c>
      <c r="D126" s="382"/>
      <c r="E126" s="382"/>
      <c r="F126" s="382"/>
      <c r="G126" s="382"/>
      <c r="H126" s="382"/>
      <c r="I126" s="382"/>
      <c r="J126" s="382"/>
      <c r="K126" s="383"/>
      <c r="L126" s="261"/>
      <c r="M126" s="262"/>
      <c r="N126" s="263">
        <f>ROUND(N125*1%,2)</f>
        <v>0</v>
      </c>
      <c r="O126" s="262"/>
      <c r="P126" s="262"/>
    </row>
    <row r="127" spans="1:18" ht="13.8">
      <c r="A127" s="14"/>
      <c r="B127" s="5"/>
      <c r="C127" s="351" t="s">
        <v>26</v>
      </c>
      <c r="D127" s="352"/>
      <c r="E127" s="352"/>
      <c r="F127" s="352"/>
      <c r="G127" s="352"/>
      <c r="H127" s="352"/>
      <c r="I127" s="352"/>
      <c r="J127" s="352"/>
      <c r="K127" s="353"/>
      <c r="L127" s="261"/>
      <c r="M127" s="262"/>
      <c r="N127" s="262">
        <f>SUM(N125:N126)</f>
        <v>0</v>
      </c>
      <c r="O127" s="262"/>
      <c r="P127" s="262"/>
    </row>
    <row r="128" spans="1:18" ht="13.8">
      <c r="A128" s="14"/>
      <c r="B128" s="5"/>
      <c r="C128" s="351" t="s">
        <v>434</v>
      </c>
      <c r="D128" s="352"/>
      <c r="E128" s="352"/>
      <c r="F128" s="352"/>
      <c r="G128" s="352"/>
      <c r="H128" s="352"/>
      <c r="I128" s="352"/>
      <c r="J128" s="352"/>
      <c r="K128" s="353"/>
      <c r="L128" s="261"/>
      <c r="M128" s="262"/>
      <c r="N128" s="263">
        <f>ROUND(N127*2%,2)</f>
        <v>0</v>
      </c>
      <c r="O128" s="262"/>
      <c r="P128" s="262"/>
    </row>
    <row r="129" spans="1:18" ht="13.8">
      <c r="A129" s="26"/>
      <c r="B129" s="27"/>
      <c r="C129" s="354" t="s">
        <v>27</v>
      </c>
      <c r="D129" s="336"/>
      <c r="E129" s="336"/>
      <c r="F129" s="336"/>
      <c r="G129" s="336"/>
      <c r="H129" s="336"/>
      <c r="I129" s="336"/>
      <c r="J129" s="336"/>
      <c r="K129" s="355"/>
      <c r="L129" s="264">
        <f>L125</f>
        <v>0</v>
      </c>
      <c r="M129" s="264">
        <f>M125</f>
        <v>0</v>
      </c>
      <c r="N129" s="264">
        <f>SUM(N127:N128)</f>
        <v>0</v>
      </c>
      <c r="O129" s="264">
        <f>O125</f>
        <v>0</v>
      </c>
      <c r="P129" s="264">
        <f>M129+N129+O129</f>
        <v>0</v>
      </c>
    </row>
    <row r="130" spans="1:18" ht="13.8">
      <c r="A130" s="362"/>
      <c r="B130" s="363"/>
      <c r="C130" s="363"/>
      <c r="D130" s="363"/>
      <c r="E130" s="363"/>
      <c r="F130" s="363"/>
      <c r="G130" s="363"/>
      <c r="H130" s="363"/>
      <c r="I130" s="363"/>
      <c r="J130" s="363"/>
      <c r="K130" s="363"/>
      <c r="L130" s="363"/>
      <c r="M130" s="363"/>
      <c r="N130" s="363"/>
      <c r="O130" s="363"/>
      <c r="P130" s="363"/>
    </row>
    <row r="131" spans="1:18" s="32" customFormat="1" ht="13.8">
      <c r="A131" s="342" t="s">
        <v>49</v>
      </c>
      <c r="B131" s="343"/>
      <c r="C131" s="343"/>
      <c r="D131" s="343"/>
      <c r="E131" s="343"/>
      <c r="F131" s="343"/>
      <c r="G131" s="343"/>
      <c r="H131" s="343"/>
      <c r="I131" s="343"/>
      <c r="J131" s="343"/>
      <c r="K131" s="343"/>
      <c r="L131" s="343"/>
      <c r="M131" s="343"/>
      <c r="N131" s="29"/>
      <c r="O131" s="29"/>
      <c r="P131" s="265">
        <f>SUM(P129:P129)</f>
        <v>0</v>
      </c>
      <c r="R131" s="266"/>
    </row>
    <row r="132" spans="1:18" s="32" customFormat="1" ht="13.8">
      <c r="A132" s="329"/>
      <c r="B132" s="329"/>
      <c r="C132" s="329"/>
      <c r="D132" s="329"/>
      <c r="E132" s="329"/>
      <c r="F132" s="329"/>
      <c r="G132" s="329"/>
      <c r="H132" s="329"/>
      <c r="I132" s="329"/>
      <c r="J132" s="329"/>
      <c r="K132" s="329"/>
      <c r="L132" s="329"/>
      <c r="M132" s="329"/>
      <c r="N132" s="329"/>
      <c r="O132" s="329"/>
      <c r="P132" s="329"/>
      <c r="R132" s="266"/>
    </row>
    <row r="133" spans="1:18" ht="13.8">
      <c r="A133" s="345" t="s">
        <v>42</v>
      </c>
      <c r="B133" s="345"/>
      <c r="C133" s="373"/>
      <c r="D133" s="373"/>
      <c r="E133" s="373"/>
      <c r="F133" s="345"/>
      <c r="G133" s="345"/>
      <c r="H133" s="345"/>
      <c r="I133" s="345" t="s">
        <v>44</v>
      </c>
      <c r="J133" s="345"/>
      <c r="K133" s="345"/>
      <c r="L133" s="373"/>
      <c r="M133" s="373"/>
      <c r="N133" s="373"/>
      <c r="O133" s="373"/>
      <c r="P133" s="373"/>
    </row>
    <row r="134" spans="1:18" ht="13.8">
      <c r="A134" s="345"/>
      <c r="B134" s="345"/>
      <c r="C134" s="372" t="s">
        <v>43</v>
      </c>
      <c r="D134" s="372"/>
      <c r="E134" s="372"/>
      <c r="F134" s="345"/>
      <c r="G134" s="345"/>
      <c r="H134" s="345"/>
      <c r="I134" s="345"/>
      <c r="J134" s="345"/>
      <c r="K134" s="345"/>
      <c r="L134" s="372" t="s">
        <v>43</v>
      </c>
      <c r="M134" s="372"/>
      <c r="N134" s="372"/>
      <c r="O134" s="372"/>
      <c r="P134" s="372"/>
    </row>
    <row r="135" spans="1:18" s="32" customFormat="1" ht="13.8">
      <c r="A135" s="344"/>
      <c r="B135" s="345"/>
      <c r="C135" s="345"/>
      <c r="D135" s="345"/>
      <c r="E135" s="345"/>
      <c r="F135" s="345"/>
      <c r="G135" s="345"/>
      <c r="H135" s="345"/>
      <c r="I135" s="345"/>
      <c r="J135" s="345"/>
      <c r="K135" s="345"/>
      <c r="L135" s="345"/>
      <c r="M135" s="345"/>
      <c r="N135" s="345"/>
      <c r="O135" s="345"/>
      <c r="P135" s="345"/>
    </row>
    <row r="136" spans="1:18" s="32" customFormat="1" ht="13.8">
      <c r="A136" s="344" t="s">
        <v>45</v>
      </c>
      <c r="B136" s="345"/>
      <c r="C136" s="31"/>
      <c r="D136" s="345"/>
      <c r="E136" s="345"/>
      <c r="F136" s="345"/>
      <c r="G136" s="345"/>
      <c r="H136" s="345"/>
      <c r="I136" s="345"/>
      <c r="J136" s="345"/>
      <c r="K136" s="345"/>
      <c r="L136" s="345"/>
      <c r="M136" s="345"/>
      <c r="N136" s="345"/>
      <c r="O136" s="345"/>
      <c r="P136" s="345"/>
    </row>
  </sheetData>
  <dataConsolidate/>
  <mergeCells count="57">
    <mergeCell ref="O13:O15"/>
    <mergeCell ref="P13:P15"/>
    <mergeCell ref="L12:P12"/>
    <mergeCell ref="K13:K15"/>
    <mergeCell ref="L13:L15"/>
    <mergeCell ref="M13:M15"/>
    <mergeCell ref="N13:N15"/>
    <mergeCell ref="A1:P1"/>
    <mergeCell ref="A2:P2"/>
    <mergeCell ref="A3:P3"/>
    <mergeCell ref="A6:B6"/>
    <mergeCell ref="C6:P6"/>
    <mergeCell ref="A4:B4"/>
    <mergeCell ref="C4:P4"/>
    <mergeCell ref="A5:B5"/>
    <mergeCell ref="C128:K128"/>
    <mergeCell ref="C129:K129"/>
    <mergeCell ref="A11:P11"/>
    <mergeCell ref="C5:P5"/>
    <mergeCell ref="C8:P8"/>
    <mergeCell ref="A7:B7"/>
    <mergeCell ref="A8:B8"/>
    <mergeCell ref="F9:H9"/>
    <mergeCell ref="I9:L9"/>
    <mergeCell ref="O10:P10"/>
    <mergeCell ref="C7:P7"/>
    <mergeCell ref="A12:A15"/>
    <mergeCell ref="B12:B15"/>
    <mergeCell ref="C12:C15"/>
    <mergeCell ref="D12:D15"/>
    <mergeCell ref="H13:H15"/>
    <mergeCell ref="C127:K127"/>
    <mergeCell ref="M9:N9"/>
    <mergeCell ref="D9:E9"/>
    <mergeCell ref="J10:K10"/>
    <mergeCell ref="F12:K12"/>
    <mergeCell ref="C126:K126"/>
    <mergeCell ref="E12:E15"/>
    <mergeCell ref="F13:F15"/>
    <mergeCell ref="G13:G15"/>
    <mergeCell ref="J13:J15"/>
    <mergeCell ref="I13:I15"/>
    <mergeCell ref="A130:P130"/>
    <mergeCell ref="A136:B136"/>
    <mergeCell ref="D136:P136"/>
    <mergeCell ref="A133:B133"/>
    <mergeCell ref="C133:E133"/>
    <mergeCell ref="F133:H133"/>
    <mergeCell ref="A134:B134"/>
    <mergeCell ref="F134:K134"/>
    <mergeCell ref="A132:P132"/>
    <mergeCell ref="A135:P135"/>
    <mergeCell ref="I133:K133"/>
    <mergeCell ref="L134:P134"/>
    <mergeCell ref="L133:P133"/>
    <mergeCell ref="C134:E134"/>
    <mergeCell ref="A131:M131"/>
  </mergeCells>
  <phoneticPr fontId="14" type="noConversion"/>
  <printOptions horizontalCentered="1" gridLines="1"/>
  <pageMargins left="0" right="0" top="0.47244094488188981" bottom="0.51181102362204722" header="0.51181102362204722" footer="0.51181102362204722"/>
  <pageSetup paperSize="9" scale="85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R143"/>
  <sheetViews>
    <sheetView showZeros="0" topLeftCell="A112" workbookViewId="0">
      <selection activeCell="C4" sqref="C4:P4"/>
    </sheetView>
  </sheetViews>
  <sheetFormatPr defaultColWidth="9.109375" defaultRowHeight="13.2"/>
  <cols>
    <col min="1" max="1" width="6.6640625" style="1" customWidth="1"/>
    <col min="2" max="2" width="9.109375" style="1"/>
    <col min="3" max="3" width="36" style="267" customWidth="1"/>
    <col min="4" max="4" width="6.33203125" style="1" customWidth="1"/>
    <col min="5" max="5" width="10.6640625" style="267" customWidth="1"/>
    <col min="6" max="6" width="6.5546875" style="1" customWidth="1"/>
    <col min="7" max="7" width="6.44140625" style="1" customWidth="1"/>
    <col min="8" max="8" width="6.6640625" style="1" customWidth="1"/>
    <col min="9" max="9" width="7.109375" style="1" bestFit="1" customWidth="1"/>
    <col min="10" max="10" width="6.109375" style="1" bestFit="1" customWidth="1"/>
    <col min="11" max="11" width="8" style="1" bestFit="1" customWidth="1"/>
    <col min="12" max="12" width="9.33203125" style="1" customWidth="1"/>
    <col min="13" max="13" width="10" style="1" customWidth="1"/>
    <col min="14" max="14" width="10.5546875" style="1" customWidth="1"/>
    <col min="15" max="15" width="9.33203125" style="1" customWidth="1"/>
    <col min="16" max="16" width="11.44140625" style="1" customWidth="1"/>
    <col min="17" max="17" width="8.109375" style="1" customWidth="1"/>
    <col min="18" max="18" width="9.6640625" style="1" customWidth="1"/>
    <col min="19" max="19" width="11.33203125" style="1" customWidth="1"/>
    <col min="20" max="16384" width="9.109375" style="1"/>
  </cols>
  <sheetData>
    <row r="1" spans="1:16" ht="22.8">
      <c r="A1" s="394" t="s">
        <v>174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</row>
    <row r="2" spans="1:16" ht="17.399999999999999">
      <c r="A2" s="395" t="s">
        <v>172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</row>
    <row r="3" spans="1:16">
      <c r="A3" s="392" t="s">
        <v>2</v>
      </c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</row>
    <row r="4" spans="1:16" ht="15.6">
      <c r="A4" s="397" t="s">
        <v>3</v>
      </c>
      <c r="B4" s="397"/>
      <c r="C4" s="398" t="s">
        <v>442</v>
      </c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399"/>
    </row>
    <row r="5" spans="1:16" ht="13.8">
      <c r="A5" s="400"/>
      <c r="B5" s="400"/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89"/>
      <c r="P5" s="389"/>
    </row>
    <row r="6" spans="1:16" ht="13.8">
      <c r="A6" s="390" t="s">
        <v>4</v>
      </c>
      <c r="B6" s="390"/>
      <c r="C6" s="396" t="s">
        <v>430</v>
      </c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6"/>
      <c r="P6" s="396"/>
    </row>
    <row r="7" spans="1:16" ht="13.8">
      <c r="A7" s="390" t="s">
        <v>5</v>
      </c>
      <c r="B7" s="390"/>
      <c r="C7" s="389" t="s">
        <v>441</v>
      </c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389"/>
      <c r="P7" s="389"/>
    </row>
    <row r="8" spans="1:16" ht="13.8">
      <c r="A8" s="390" t="s">
        <v>6</v>
      </c>
      <c r="B8" s="390"/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389"/>
      <c r="P8" s="389"/>
    </row>
    <row r="9" spans="1:16" ht="17.399999999999999">
      <c r="A9" s="227" t="s">
        <v>7</v>
      </c>
      <c r="B9" s="228"/>
      <c r="C9" s="229" t="s">
        <v>9</v>
      </c>
      <c r="D9" s="376" t="s">
        <v>175</v>
      </c>
      <c r="E9" s="376"/>
      <c r="F9" s="391" t="s">
        <v>10</v>
      </c>
      <c r="G9" s="391"/>
      <c r="H9" s="391"/>
      <c r="I9" s="392" t="s">
        <v>11</v>
      </c>
      <c r="J9" s="392"/>
      <c r="K9" s="392"/>
      <c r="L9" s="392"/>
      <c r="M9" s="374">
        <f>P136</f>
        <v>0</v>
      </c>
      <c r="N9" s="375"/>
      <c r="O9" s="225" t="s">
        <v>13</v>
      </c>
      <c r="P9" s="231"/>
    </row>
    <row r="10" spans="1:16">
      <c r="A10" s="226"/>
      <c r="B10" s="225"/>
      <c r="C10" s="232"/>
      <c r="D10" s="225"/>
      <c r="E10" s="232"/>
      <c r="F10" s="233"/>
      <c r="G10" s="233"/>
      <c r="H10" s="233"/>
      <c r="I10" s="234"/>
      <c r="J10" s="377" t="s">
        <v>12</v>
      </c>
      <c r="K10" s="377"/>
      <c r="L10" s="228"/>
      <c r="M10" s="225" t="s">
        <v>8</v>
      </c>
      <c r="N10" s="230"/>
      <c r="O10" s="393"/>
      <c r="P10" s="393"/>
    </row>
    <row r="11" spans="1:16" ht="13.8" thickBot="1">
      <c r="A11" s="388"/>
      <c r="B11" s="388"/>
      <c r="C11" s="388"/>
      <c r="D11" s="388"/>
      <c r="E11" s="388"/>
      <c r="F11" s="388"/>
      <c r="G11" s="388"/>
      <c r="H11" s="388"/>
      <c r="I11" s="388"/>
      <c r="J11" s="388"/>
      <c r="K11" s="388"/>
      <c r="L11" s="388"/>
      <c r="M11" s="388"/>
      <c r="N11" s="388"/>
      <c r="O11" s="388"/>
      <c r="P11" s="388"/>
    </row>
    <row r="12" spans="1:16" s="235" customFormat="1" ht="13.5" customHeight="1" thickBot="1">
      <c r="A12" s="401" t="s">
        <v>133</v>
      </c>
      <c r="B12" s="401" t="s">
        <v>41</v>
      </c>
      <c r="C12" s="401" t="s">
        <v>28</v>
      </c>
      <c r="D12" s="384" t="s">
        <v>176</v>
      </c>
      <c r="E12" s="384" t="s">
        <v>177</v>
      </c>
      <c r="F12" s="378" t="s">
        <v>29</v>
      </c>
      <c r="G12" s="379"/>
      <c r="H12" s="379"/>
      <c r="I12" s="379"/>
      <c r="J12" s="379"/>
      <c r="K12" s="380"/>
      <c r="L12" s="404" t="s">
        <v>178</v>
      </c>
      <c r="M12" s="405"/>
      <c r="N12" s="405"/>
      <c r="O12" s="405"/>
      <c r="P12" s="406"/>
    </row>
    <row r="13" spans="1:16" s="235" customFormat="1">
      <c r="A13" s="402"/>
      <c r="B13" s="402" t="s">
        <v>41</v>
      </c>
      <c r="C13" s="402" t="s">
        <v>28</v>
      </c>
      <c r="D13" s="385" t="s">
        <v>21</v>
      </c>
      <c r="E13" s="385" t="s">
        <v>22</v>
      </c>
      <c r="F13" s="384" t="s">
        <v>179</v>
      </c>
      <c r="G13" s="384" t="s">
        <v>180</v>
      </c>
      <c r="H13" s="384" t="s">
        <v>181</v>
      </c>
      <c r="I13" s="384" t="s">
        <v>182</v>
      </c>
      <c r="J13" s="384" t="s">
        <v>183</v>
      </c>
      <c r="K13" s="384" t="s">
        <v>184</v>
      </c>
      <c r="L13" s="384" t="s">
        <v>185</v>
      </c>
      <c r="M13" s="384" t="s">
        <v>181</v>
      </c>
      <c r="N13" s="384" t="s">
        <v>182</v>
      </c>
      <c r="O13" s="384" t="s">
        <v>183</v>
      </c>
      <c r="P13" s="384" t="s">
        <v>184</v>
      </c>
    </row>
    <row r="14" spans="1:16" s="235" customFormat="1">
      <c r="A14" s="402"/>
      <c r="B14" s="402"/>
      <c r="C14" s="402"/>
      <c r="D14" s="385"/>
      <c r="E14" s="385"/>
      <c r="F14" s="385"/>
      <c r="G14" s="385" t="s">
        <v>31</v>
      </c>
      <c r="H14" s="385" t="s">
        <v>36</v>
      </c>
      <c r="I14" s="385" t="s">
        <v>35</v>
      </c>
      <c r="J14" s="385" t="s">
        <v>37</v>
      </c>
      <c r="K14" s="385" t="s">
        <v>13</v>
      </c>
      <c r="L14" s="385" t="s">
        <v>40</v>
      </c>
      <c r="M14" s="385" t="s">
        <v>36</v>
      </c>
      <c r="N14" s="385" t="s">
        <v>35</v>
      </c>
      <c r="O14" s="385" t="s">
        <v>37</v>
      </c>
      <c r="P14" s="385" t="s">
        <v>13</v>
      </c>
    </row>
    <row r="15" spans="1:16" s="235" customFormat="1" ht="13.8" thickBot="1">
      <c r="A15" s="403"/>
      <c r="B15" s="403"/>
      <c r="C15" s="403"/>
      <c r="D15" s="386"/>
      <c r="E15" s="386"/>
      <c r="F15" s="387"/>
      <c r="G15" s="387" t="s">
        <v>47</v>
      </c>
      <c r="H15" s="387" t="s">
        <v>13</v>
      </c>
      <c r="I15" s="387" t="s">
        <v>13</v>
      </c>
      <c r="J15" s="387" t="s">
        <v>13</v>
      </c>
      <c r="K15" s="387"/>
      <c r="L15" s="387" t="s">
        <v>46</v>
      </c>
      <c r="M15" s="387" t="s">
        <v>13</v>
      </c>
      <c r="N15" s="387" t="s">
        <v>13</v>
      </c>
      <c r="O15" s="387" t="s">
        <v>13</v>
      </c>
      <c r="P15" s="387"/>
    </row>
    <row r="16" spans="1:16" ht="14.4" thickBot="1">
      <c r="A16" s="12">
        <v>1</v>
      </c>
      <c r="B16" s="12">
        <v>2</v>
      </c>
      <c r="C16" s="236">
        <v>3</v>
      </c>
      <c r="D16" s="12">
        <v>4</v>
      </c>
      <c r="E16" s="236">
        <v>5</v>
      </c>
      <c r="F16" s="11">
        <v>6</v>
      </c>
      <c r="G16" s="11">
        <v>7</v>
      </c>
      <c r="H16" s="11">
        <v>8</v>
      </c>
      <c r="I16" s="11">
        <v>9</v>
      </c>
      <c r="J16" s="11">
        <v>10</v>
      </c>
      <c r="K16" s="11">
        <v>11</v>
      </c>
      <c r="L16" s="12">
        <v>12</v>
      </c>
      <c r="M16" s="12">
        <v>13</v>
      </c>
      <c r="N16" s="12">
        <v>14</v>
      </c>
      <c r="O16" s="12">
        <v>15</v>
      </c>
      <c r="P16" s="12">
        <v>16</v>
      </c>
    </row>
    <row r="17" spans="1:18" ht="13.8">
      <c r="A17" s="79"/>
      <c r="B17" s="237"/>
      <c r="C17" s="238"/>
      <c r="D17" s="239"/>
      <c r="E17" s="240"/>
      <c r="F17" s="241"/>
      <c r="G17" s="67"/>
      <c r="H17" s="67">
        <v>0</v>
      </c>
      <c r="I17" s="67">
        <v>0</v>
      </c>
      <c r="J17" s="67">
        <v>0</v>
      </c>
      <c r="K17" s="242">
        <f t="shared" ref="K17:K48" si="0">SUM(H17:J17)</f>
        <v>0</v>
      </c>
      <c r="L17" s="242">
        <f t="shared" ref="L17:L48" si="1">ROUND(E17*F17,2)</f>
        <v>0</v>
      </c>
      <c r="M17" s="242">
        <f t="shared" ref="M17:M48" si="2">ROUND(E17*H17,2)</f>
        <v>0</v>
      </c>
      <c r="N17" s="242">
        <f t="shared" ref="N17:N48" si="3">ROUND(E17*I17,2)</f>
        <v>0</v>
      </c>
      <c r="O17" s="242">
        <f t="shared" ref="O17:O48" si="4">ROUND(E17*J17,2)</f>
        <v>0</v>
      </c>
      <c r="P17" s="242">
        <f t="shared" ref="P17:P48" si="5">SUM(M17:O17)</f>
        <v>0</v>
      </c>
      <c r="R17" s="148"/>
    </row>
    <row r="18" spans="1:18" ht="15.6">
      <c r="A18" s="79"/>
      <c r="B18" s="77"/>
      <c r="C18" s="268" t="s">
        <v>267</v>
      </c>
      <c r="D18" s="269"/>
      <c r="E18" s="269"/>
      <c r="F18" s="241"/>
      <c r="G18" s="67"/>
      <c r="H18" s="67">
        <v>0</v>
      </c>
      <c r="I18" s="67">
        <v>0</v>
      </c>
      <c r="J18" s="67">
        <v>0</v>
      </c>
      <c r="K18" s="242">
        <f t="shared" si="0"/>
        <v>0</v>
      </c>
      <c r="L18" s="242">
        <f t="shared" si="1"/>
        <v>0</v>
      </c>
      <c r="M18" s="242">
        <f t="shared" si="2"/>
        <v>0</v>
      </c>
      <c r="N18" s="242">
        <f t="shared" si="3"/>
        <v>0</v>
      </c>
      <c r="O18" s="242">
        <f t="shared" si="4"/>
        <v>0</v>
      </c>
      <c r="P18" s="242">
        <f t="shared" si="5"/>
        <v>0</v>
      </c>
      <c r="R18" s="148"/>
    </row>
    <row r="19" spans="1:18" ht="26.4">
      <c r="A19" s="270" t="s">
        <v>268</v>
      </c>
      <c r="B19" s="77" t="s">
        <v>187</v>
      </c>
      <c r="C19" s="271" t="s">
        <v>269</v>
      </c>
      <c r="D19" s="272" t="s">
        <v>221</v>
      </c>
      <c r="E19" s="273">
        <v>2</v>
      </c>
      <c r="F19" s="241"/>
      <c r="G19" s="67"/>
      <c r="H19" s="67"/>
      <c r="I19" s="67"/>
      <c r="J19" s="67"/>
      <c r="K19" s="242">
        <f t="shared" si="0"/>
        <v>0</v>
      </c>
      <c r="L19" s="242">
        <f t="shared" si="1"/>
        <v>0</v>
      </c>
      <c r="M19" s="242">
        <f t="shared" si="2"/>
        <v>0</v>
      </c>
      <c r="N19" s="242">
        <f t="shared" si="3"/>
        <v>0</v>
      </c>
      <c r="O19" s="242">
        <f t="shared" si="4"/>
        <v>0</v>
      </c>
      <c r="P19" s="242">
        <f t="shared" si="5"/>
        <v>0</v>
      </c>
      <c r="R19" s="148"/>
    </row>
    <row r="20" spans="1:18" ht="26.4">
      <c r="A20" s="270" t="s">
        <v>270</v>
      </c>
      <c r="B20" s="77" t="s">
        <v>187</v>
      </c>
      <c r="C20" s="271" t="s">
        <v>271</v>
      </c>
      <c r="D20" s="272" t="s">
        <v>221</v>
      </c>
      <c r="E20" s="273">
        <v>1</v>
      </c>
      <c r="F20" s="241"/>
      <c r="G20" s="67"/>
      <c r="H20" s="67"/>
      <c r="I20" s="67"/>
      <c r="J20" s="67"/>
      <c r="K20" s="242">
        <f t="shared" si="0"/>
        <v>0</v>
      </c>
      <c r="L20" s="242">
        <f t="shared" si="1"/>
        <v>0</v>
      </c>
      <c r="M20" s="242">
        <f t="shared" si="2"/>
        <v>0</v>
      </c>
      <c r="N20" s="242">
        <f t="shared" si="3"/>
        <v>0</v>
      </c>
      <c r="O20" s="242">
        <f t="shared" si="4"/>
        <v>0</v>
      </c>
      <c r="P20" s="242">
        <f t="shared" si="5"/>
        <v>0</v>
      </c>
      <c r="R20" s="148"/>
    </row>
    <row r="21" spans="1:18" ht="39.6">
      <c r="A21" s="270" t="s">
        <v>272</v>
      </c>
      <c r="B21" s="77" t="s">
        <v>187</v>
      </c>
      <c r="C21" s="271" t="s">
        <v>273</v>
      </c>
      <c r="D21" s="272" t="s">
        <v>221</v>
      </c>
      <c r="E21" s="273">
        <v>1</v>
      </c>
      <c r="F21" s="241"/>
      <c r="G21" s="67"/>
      <c r="H21" s="67"/>
      <c r="I21" s="67"/>
      <c r="J21" s="67"/>
      <c r="K21" s="242">
        <f t="shared" si="0"/>
        <v>0</v>
      </c>
      <c r="L21" s="242">
        <f t="shared" si="1"/>
        <v>0</v>
      </c>
      <c r="M21" s="242">
        <f t="shared" si="2"/>
        <v>0</v>
      </c>
      <c r="N21" s="242">
        <f t="shared" si="3"/>
        <v>0</v>
      </c>
      <c r="O21" s="242">
        <f t="shared" si="4"/>
        <v>0</v>
      </c>
      <c r="P21" s="242">
        <f t="shared" si="5"/>
        <v>0</v>
      </c>
      <c r="R21" s="148"/>
    </row>
    <row r="22" spans="1:18" ht="26.4">
      <c r="A22" s="270" t="s">
        <v>274</v>
      </c>
      <c r="B22" s="77" t="s">
        <v>187</v>
      </c>
      <c r="C22" s="271" t="s">
        <v>275</v>
      </c>
      <c r="D22" s="272" t="s">
        <v>221</v>
      </c>
      <c r="E22" s="273">
        <v>1</v>
      </c>
      <c r="F22" s="241"/>
      <c r="G22" s="67"/>
      <c r="H22" s="67"/>
      <c r="I22" s="67"/>
      <c r="J22" s="67"/>
      <c r="K22" s="242">
        <f t="shared" si="0"/>
        <v>0</v>
      </c>
      <c r="L22" s="242">
        <f t="shared" si="1"/>
        <v>0</v>
      </c>
      <c r="M22" s="242">
        <f t="shared" si="2"/>
        <v>0</v>
      </c>
      <c r="N22" s="242">
        <f t="shared" si="3"/>
        <v>0</v>
      </c>
      <c r="O22" s="242">
        <f t="shared" si="4"/>
        <v>0</v>
      </c>
      <c r="P22" s="242">
        <f t="shared" si="5"/>
        <v>0</v>
      </c>
      <c r="R22" s="148"/>
    </row>
    <row r="23" spans="1:18" ht="26.4">
      <c r="A23" s="270" t="s">
        <v>276</v>
      </c>
      <c r="B23" s="77" t="s">
        <v>187</v>
      </c>
      <c r="C23" s="271" t="s">
        <v>277</v>
      </c>
      <c r="D23" s="272" t="s">
        <v>221</v>
      </c>
      <c r="E23" s="273">
        <v>1</v>
      </c>
      <c r="F23" s="241"/>
      <c r="G23" s="67"/>
      <c r="H23" s="67"/>
      <c r="I23" s="67"/>
      <c r="J23" s="67"/>
      <c r="K23" s="242">
        <f t="shared" si="0"/>
        <v>0</v>
      </c>
      <c r="L23" s="242">
        <f t="shared" si="1"/>
        <v>0</v>
      </c>
      <c r="M23" s="242">
        <f t="shared" si="2"/>
        <v>0</v>
      </c>
      <c r="N23" s="242">
        <f t="shared" si="3"/>
        <v>0</v>
      </c>
      <c r="O23" s="242">
        <f t="shared" si="4"/>
        <v>0</v>
      </c>
      <c r="P23" s="242">
        <f t="shared" si="5"/>
        <v>0</v>
      </c>
      <c r="R23" s="148"/>
    </row>
    <row r="24" spans="1:18" ht="26.4">
      <c r="A24" s="270" t="s">
        <v>278</v>
      </c>
      <c r="B24" s="77" t="s">
        <v>187</v>
      </c>
      <c r="C24" s="271" t="s">
        <v>279</v>
      </c>
      <c r="D24" s="272" t="s">
        <v>221</v>
      </c>
      <c r="E24" s="274">
        <v>3</v>
      </c>
      <c r="F24" s="241"/>
      <c r="G24" s="67"/>
      <c r="H24" s="67"/>
      <c r="I24" s="67"/>
      <c r="J24" s="67"/>
      <c r="K24" s="242">
        <f t="shared" si="0"/>
        <v>0</v>
      </c>
      <c r="L24" s="242">
        <f t="shared" si="1"/>
        <v>0</v>
      </c>
      <c r="M24" s="242">
        <f t="shared" si="2"/>
        <v>0</v>
      </c>
      <c r="N24" s="242">
        <f t="shared" si="3"/>
        <v>0</v>
      </c>
      <c r="O24" s="242">
        <f t="shared" si="4"/>
        <v>0</v>
      </c>
      <c r="P24" s="242">
        <f t="shared" si="5"/>
        <v>0</v>
      </c>
      <c r="R24" s="148"/>
    </row>
    <row r="25" spans="1:18" ht="13.8">
      <c r="A25" s="270" t="s">
        <v>280</v>
      </c>
      <c r="B25" s="77" t="s">
        <v>187</v>
      </c>
      <c r="C25" s="271" t="s">
        <v>281</v>
      </c>
      <c r="D25" s="272" t="s">
        <v>197</v>
      </c>
      <c r="E25" s="274">
        <v>1</v>
      </c>
      <c r="F25" s="241"/>
      <c r="G25" s="67"/>
      <c r="H25" s="67"/>
      <c r="I25" s="67"/>
      <c r="J25" s="67"/>
      <c r="K25" s="242">
        <f t="shared" si="0"/>
        <v>0</v>
      </c>
      <c r="L25" s="242">
        <f t="shared" si="1"/>
        <v>0</v>
      </c>
      <c r="M25" s="242">
        <f t="shared" si="2"/>
        <v>0</v>
      </c>
      <c r="N25" s="242">
        <f t="shared" si="3"/>
        <v>0</v>
      </c>
      <c r="O25" s="242">
        <f t="shared" si="4"/>
        <v>0</v>
      </c>
      <c r="P25" s="242">
        <f t="shared" si="5"/>
        <v>0</v>
      </c>
      <c r="R25" s="148"/>
    </row>
    <row r="26" spans="1:18" ht="13.8">
      <c r="A26" s="270" t="s">
        <v>282</v>
      </c>
      <c r="B26" s="77" t="s">
        <v>187</v>
      </c>
      <c r="C26" s="271" t="s">
        <v>283</v>
      </c>
      <c r="D26" s="272" t="s">
        <v>197</v>
      </c>
      <c r="E26" s="274">
        <v>1</v>
      </c>
      <c r="F26" s="241"/>
      <c r="G26" s="67"/>
      <c r="H26" s="67"/>
      <c r="I26" s="67"/>
      <c r="J26" s="67"/>
      <c r="K26" s="242">
        <f t="shared" si="0"/>
        <v>0</v>
      </c>
      <c r="L26" s="242">
        <f t="shared" si="1"/>
        <v>0</v>
      </c>
      <c r="M26" s="242">
        <f t="shared" si="2"/>
        <v>0</v>
      </c>
      <c r="N26" s="242">
        <f t="shared" si="3"/>
        <v>0</v>
      </c>
      <c r="O26" s="242">
        <f t="shared" si="4"/>
        <v>0</v>
      </c>
      <c r="P26" s="242">
        <f t="shared" si="5"/>
        <v>0</v>
      </c>
      <c r="R26" s="148"/>
    </row>
    <row r="27" spans="1:18" ht="13.8">
      <c r="A27" s="270" t="s">
        <v>284</v>
      </c>
      <c r="B27" s="77" t="s">
        <v>187</v>
      </c>
      <c r="C27" s="271" t="s">
        <v>285</v>
      </c>
      <c r="D27" s="272" t="s">
        <v>197</v>
      </c>
      <c r="E27" s="274">
        <v>1</v>
      </c>
      <c r="F27" s="241"/>
      <c r="G27" s="67"/>
      <c r="H27" s="67"/>
      <c r="I27" s="67"/>
      <c r="J27" s="67"/>
      <c r="K27" s="242">
        <f t="shared" si="0"/>
        <v>0</v>
      </c>
      <c r="L27" s="242">
        <f t="shared" si="1"/>
        <v>0</v>
      </c>
      <c r="M27" s="242">
        <f t="shared" si="2"/>
        <v>0</v>
      </c>
      <c r="N27" s="242">
        <f t="shared" si="3"/>
        <v>0</v>
      </c>
      <c r="O27" s="242">
        <f t="shared" si="4"/>
        <v>0</v>
      </c>
      <c r="P27" s="242">
        <f t="shared" si="5"/>
        <v>0</v>
      </c>
      <c r="R27" s="148"/>
    </row>
    <row r="28" spans="1:18" ht="13.8">
      <c r="A28" s="270" t="s">
        <v>286</v>
      </c>
      <c r="B28" s="77" t="s">
        <v>187</v>
      </c>
      <c r="C28" s="271" t="s">
        <v>287</v>
      </c>
      <c r="D28" s="272" t="s">
        <v>197</v>
      </c>
      <c r="E28" s="274">
        <v>1</v>
      </c>
      <c r="F28" s="241"/>
      <c r="G28" s="67"/>
      <c r="H28" s="67"/>
      <c r="I28" s="67"/>
      <c r="J28" s="67"/>
      <c r="K28" s="242">
        <f t="shared" si="0"/>
        <v>0</v>
      </c>
      <c r="L28" s="242">
        <f t="shared" si="1"/>
        <v>0</v>
      </c>
      <c r="M28" s="242">
        <f t="shared" si="2"/>
        <v>0</v>
      </c>
      <c r="N28" s="242">
        <f t="shared" si="3"/>
        <v>0</v>
      </c>
      <c r="O28" s="242">
        <f t="shared" si="4"/>
        <v>0</v>
      </c>
      <c r="P28" s="242">
        <f t="shared" si="5"/>
        <v>0</v>
      </c>
      <c r="R28" s="148"/>
    </row>
    <row r="29" spans="1:18" ht="13.8">
      <c r="A29" s="270" t="s">
        <v>288</v>
      </c>
      <c r="B29" s="77" t="s">
        <v>187</v>
      </c>
      <c r="C29" s="271" t="s">
        <v>289</v>
      </c>
      <c r="D29" s="272" t="s">
        <v>197</v>
      </c>
      <c r="E29" s="274">
        <v>2</v>
      </c>
      <c r="F29" s="241"/>
      <c r="G29" s="67"/>
      <c r="H29" s="67"/>
      <c r="I29" s="67"/>
      <c r="J29" s="67"/>
      <c r="K29" s="242">
        <f t="shared" si="0"/>
        <v>0</v>
      </c>
      <c r="L29" s="242">
        <f t="shared" si="1"/>
        <v>0</v>
      </c>
      <c r="M29" s="242">
        <f t="shared" si="2"/>
        <v>0</v>
      </c>
      <c r="N29" s="242">
        <f t="shared" si="3"/>
        <v>0</v>
      </c>
      <c r="O29" s="242">
        <f t="shared" si="4"/>
        <v>0</v>
      </c>
      <c r="P29" s="242">
        <f t="shared" si="5"/>
        <v>0</v>
      </c>
      <c r="R29" s="148"/>
    </row>
    <row r="30" spans="1:18" ht="13.8">
      <c r="A30" s="270" t="s">
        <v>290</v>
      </c>
      <c r="B30" s="77" t="s">
        <v>187</v>
      </c>
      <c r="C30" s="275" t="s">
        <v>291</v>
      </c>
      <c r="D30" s="272" t="s">
        <v>197</v>
      </c>
      <c r="E30" s="274">
        <v>1</v>
      </c>
      <c r="F30" s="241"/>
      <c r="G30" s="67"/>
      <c r="H30" s="67"/>
      <c r="I30" s="67"/>
      <c r="J30" s="67"/>
      <c r="K30" s="242">
        <f t="shared" si="0"/>
        <v>0</v>
      </c>
      <c r="L30" s="242">
        <f t="shared" si="1"/>
        <v>0</v>
      </c>
      <c r="M30" s="242">
        <f t="shared" si="2"/>
        <v>0</v>
      </c>
      <c r="N30" s="242">
        <f t="shared" si="3"/>
        <v>0</v>
      </c>
      <c r="O30" s="242">
        <f t="shared" si="4"/>
        <v>0</v>
      </c>
      <c r="P30" s="242">
        <f t="shared" si="5"/>
        <v>0</v>
      </c>
      <c r="R30" s="148"/>
    </row>
    <row r="31" spans="1:18" ht="13.8">
      <c r="A31" s="270" t="s">
        <v>292</v>
      </c>
      <c r="B31" s="77" t="s">
        <v>187</v>
      </c>
      <c r="C31" s="275" t="s">
        <v>293</v>
      </c>
      <c r="D31" s="272" t="s">
        <v>197</v>
      </c>
      <c r="E31" s="274">
        <v>1</v>
      </c>
      <c r="F31" s="241"/>
      <c r="G31" s="67"/>
      <c r="H31" s="67"/>
      <c r="I31" s="67"/>
      <c r="J31" s="67"/>
      <c r="K31" s="242">
        <f t="shared" si="0"/>
        <v>0</v>
      </c>
      <c r="L31" s="242">
        <f t="shared" si="1"/>
        <v>0</v>
      </c>
      <c r="M31" s="242">
        <f t="shared" si="2"/>
        <v>0</v>
      </c>
      <c r="N31" s="242">
        <f t="shared" si="3"/>
        <v>0</v>
      </c>
      <c r="O31" s="242">
        <f t="shared" si="4"/>
        <v>0</v>
      </c>
      <c r="P31" s="242">
        <f t="shared" si="5"/>
        <v>0</v>
      </c>
      <c r="R31" s="148"/>
    </row>
    <row r="32" spans="1:18" ht="13.8">
      <c r="A32" s="270" t="s">
        <v>294</v>
      </c>
      <c r="B32" s="77" t="s">
        <v>187</v>
      </c>
      <c r="C32" s="275" t="s">
        <v>295</v>
      </c>
      <c r="D32" s="272" t="s">
        <v>197</v>
      </c>
      <c r="E32" s="274">
        <v>1</v>
      </c>
      <c r="F32" s="241"/>
      <c r="G32" s="67"/>
      <c r="H32" s="67"/>
      <c r="I32" s="67"/>
      <c r="J32" s="67"/>
      <c r="K32" s="242">
        <f t="shared" si="0"/>
        <v>0</v>
      </c>
      <c r="L32" s="242">
        <f t="shared" si="1"/>
        <v>0</v>
      </c>
      <c r="M32" s="242">
        <f t="shared" si="2"/>
        <v>0</v>
      </c>
      <c r="N32" s="242">
        <f t="shared" si="3"/>
        <v>0</v>
      </c>
      <c r="O32" s="242">
        <f t="shared" si="4"/>
        <v>0</v>
      </c>
      <c r="P32" s="242">
        <f t="shared" si="5"/>
        <v>0</v>
      </c>
      <c r="R32" s="148"/>
    </row>
    <row r="33" spans="1:18" ht="13.8">
      <c r="A33" s="270" t="s">
        <v>296</v>
      </c>
      <c r="B33" s="77" t="s">
        <v>187</v>
      </c>
      <c r="C33" s="271" t="s">
        <v>297</v>
      </c>
      <c r="D33" s="272" t="s">
        <v>197</v>
      </c>
      <c r="E33" s="273">
        <v>2</v>
      </c>
      <c r="F33" s="241"/>
      <c r="G33" s="67"/>
      <c r="H33" s="67"/>
      <c r="I33" s="67"/>
      <c r="J33" s="67"/>
      <c r="K33" s="242">
        <f t="shared" si="0"/>
        <v>0</v>
      </c>
      <c r="L33" s="242">
        <f t="shared" si="1"/>
        <v>0</v>
      </c>
      <c r="M33" s="242">
        <f t="shared" si="2"/>
        <v>0</v>
      </c>
      <c r="N33" s="242">
        <f t="shared" si="3"/>
        <v>0</v>
      </c>
      <c r="O33" s="242">
        <f t="shared" si="4"/>
        <v>0</v>
      </c>
      <c r="P33" s="242">
        <f t="shared" si="5"/>
        <v>0</v>
      </c>
      <c r="R33" s="148"/>
    </row>
    <row r="34" spans="1:18" ht="13.8">
      <c r="A34" s="270" t="s">
        <v>298</v>
      </c>
      <c r="B34" s="77" t="s">
        <v>187</v>
      </c>
      <c r="C34" s="271" t="s">
        <v>299</v>
      </c>
      <c r="D34" s="272" t="s">
        <v>197</v>
      </c>
      <c r="E34" s="273">
        <v>5</v>
      </c>
      <c r="F34" s="241"/>
      <c r="G34" s="67"/>
      <c r="H34" s="67"/>
      <c r="I34" s="67"/>
      <c r="J34" s="67"/>
      <c r="K34" s="242">
        <f t="shared" si="0"/>
        <v>0</v>
      </c>
      <c r="L34" s="242">
        <f t="shared" si="1"/>
        <v>0</v>
      </c>
      <c r="M34" s="242">
        <f t="shared" si="2"/>
        <v>0</v>
      </c>
      <c r="N34" s="242">
        <f t="shared" si="3"/>
        <v>0</v>
      </c>
      <c r="O34" s="242">
        <f t="shared" si="4"/>
        <v>0</v>
      </c>
      <c r="P34" s="242">
        <f t="shared" si="5"/>
        <v>0</v>
      </c>
      <c r="R34" s="148"/>
    </row>
    <row r="35" spans="1:18" ht="13.8">
      <c r="A35" s="270" t="s">
        <v>300</v>
      </c>
      <c r="B35" s="77" t="s">
        <v>187</v>
      </c>
      <c r="C35" s="271" t="s">
        <v>301</v>
      </c>
      <c r="D35" s="272" t="s">
        <v>197</v>
      </c>
      <c r="E35" s="273">
        <v>5</v>
      </c>
      <c r="F35" s="241"/>
      <c r="G35" s="67"/>
      <c r="H35" s="67"/>
      <c r="I35" s="67"/>
      <c r="J35" s="67"/>
      <c r="K35" s="242">
        <f t="shared" si="0"/>
        <v>0</v>
      </c>
      <c r="L35" s="242">
        <f t="shared" si="1"/>
        <v>0</v>
      </c>
      <c r="M35" s="242">
        <f t="shared" si="2"/>
        <v>0</v>
      </c>
      <c r="N35" s="242">
        <f t="shared" si="3"/>
        <v>0</v>
      </c>
      <c r="O35" s="242">
        <f t="shared" si="4"/>
        <v>0</v>
      </c>
      <c r="P35" s="242">
        <f t="shared" si="5"/>
        <v>0</v>
      </c>
      <c r="R35" s="148"/>
    </row>
    <row r="36" spans="1:18" ht="13.8">
      <c r="A36" s="270" t="s">
        <v>302</v>
      </c>
      <c r="B36" s="77" t="s">
        <v>187</v>
      </c>
      <c r="C36" s="271" t="s">
        <v>303</v>
      </c>
      <c r="D36" s="272" t="s">
        <v>197</v>
      </c>
      <c r="E36" s="273">
        <v>5</v>
      </c>
      <c r="F36" s="241"/>
      <c r="G36" s="67"/>
      <c r="H36" s="67"/>
      <c r="I36" s="67"/>
      <c r="J36" s="67"/>
      <c r="K36" s="242">
        <f t="shared" si="0"/>
        <v>0</v>
      </c>
      <c r="L36" s="242">
        <f t="shared" si="1"/>
        <v>0</v>
      </c>
      <c r="M36" s="242">
        <f t="shared" si="2"/>
        <v>0</v>
      </c>
      <c r="N36" s="242">
        <f t="shared" si="3"/>
        <v>0</v>
      </c>
      <c r="O36" s="242">
        <f t="shared" si="4"/>
        <v>0</v>
      </c>
      <c r="P36" s="242">
        <f t="shared" si="5"/>
        <v>0</v>
      </c>
      <c r="R36" s="148"/>
    </row>
    <row r="37" spans="1:18" ht="13.8">
      <c r="A37" s="270" t="s">
        <v>304</v>
      </c>
      <c r="B37" s="77" t="s">
        <v>187</v>
      </c>
      <c r="C37" s="271" t="s">
        <v>305</v>
      </c>
      <c r="D37" s="272" t="s">
        <v>197</v>
      </c>
      <c r="E37" s="273">
        <v>14</v>
      </c>
      <c r="F37" s="241"/>
      <c r="G37" s="67"/>
      <c r="H37" s="67"/>
      <c r="I37" s="67"/>
      <c r="J37" s="67"/>
      <c r="K37" s="242">
        <f t="shared" si="0"/>
        <v>0</v>
      </c>
      <c r="L37" s="242">
        <f t="shared" si="1"/>
        <v>0</v>
      </c>
      <c r="M37" s="242">
        <f t="shared" si="2"/>
        <v>0</v>
      </c>
      <c r="N37" s="242">
        <f t="shared" si="3"/>
        <v>0</v>
      </c>
      <c r="O37" s="242">
        <f t="shared" si="4"/>
        <v>0</v>
      </c>
      <c r="P37" s="242">
        <f t="shared" si="5"/>
        <v>0</v>
      </c>
      <c r="R37" s="148"/>
    </row>
    <row r="38" spans="1:18" ht="14.25" customHeight="1">
      <c r="A38" s="270" t="s">
        <v>306</v>
      </c>
      <c r="B38" s="77" t="s">
        <v>187</v>
      </c>
      <c r="C38" s="275" t="s">
        <v>307</v>
      </c>
      <c r="D38" s="272" t="s">
        <v>221</v>
      </c>
      <c r="E38" s="274">
        <v>15</v>
      </c>
      <c r="F38" s="241"/>
      <c r="G38" s="67"/>
      <c r="H38" s="67"/>
      <c r="I38" s="67"/>
      <c r="J38" s="67"/>
      <c r="K38" s="242">
        <f t="shared" si="0"/>
        <v>0</v>
      </c>
      <c r="L38" s="242">
        <f t="shared" si="1"/>
        <v>0</v>
      </c>
      <c r="M38" s="242">
        <f t="shared" si="2"/>
        <v>0</v>
      </c>
      <c r="N38" s="242">
        <f t="shared" si="3"/>
        <v>0</v>
      </c>
      <c r="O38" s="242">
        <f t="shared" si="4"/>
        <v>0</v>
      </c>
      <c r="P38" s="242">
        <f t="shared" si="5"/>
        <v>0</v>
      </c>
      <c r="R38" s="148"/>
    </row>
    <row r="39" spans="1:18" ht="14.25" customHeight="1">
      <c r="A39" s="270" t="s">
        <v>308</v>
      </c>
      <c r="B39" s="77" t="s">
        <v>187</v>
      </c>
      <c r="C39" s="276" t="s">
        <v>309</v>
      </c>
      <c r="D39" s="272" t="s">
        <v>221</v>
      </c>
      <c r="E39" s="274">
        <v>12</v>
      </c>
      <c r="F39" s="241"/>
      <c r="G39" s="67"/>
      <c r="H39" s="67"/>
      <c r="I39" s="67"/>
      <c r="J39" s="67"/>
      <c r="K39" s="242">
        <f t="shared" si="0"/>
        <v>0</v>
      </c>
      <c r="L39" s="242">
        <f t="shared" si="1"/>
        <v>0</v>
      </c>
      <c r="M39" s="242">
        <f t="shared" si="2"/>
        <v>0</v>
      </c>
      <c r="N39" s="242">
        <f t="shared" si="3"/>
        <v>0</v>
      </c>
      <c r="O39" s="242">
        <f t="shared" si="4"/>
        <v>0</v>
      </c>
      <c r="P39" s="242">
        <f t="shared" si="5"/>
        <v>0</v>
      </c>
      <c r="R39" s="148"/>
    </row>
    <row r="40" spans="1:18" ht="13.8">
      <c r="A40" s="270" t="s">
        <v>310</v>
      </c>
      <c r="B40" s="77" t="s">
        <v>187</v>
      </c>
      <c r="C40" s="275" t="s">
        <v>380</v>
      </c>
      <c r="D40" s="272" t="s">
        <v>204</v>
      </c>
      <c r="E40" s="277">
        <v>118</v>
      </c>
      <c r="F40" s="241"/>
      <c r="G40" s="67"/>
      <c r="H40" s="67"/>
      <c r="I40" s="67"/>
      <c r="J40" s="67"/>
      <c r="K40" s="242">
        <f t="shared" si="0"/>
        <v>0</v>
      </c>
      <c r="L40" s="242">
        <f t="shared" si="1"/>
        <v>0</v>
      </c>
      <c r="M40" s="242">
        <f t="shared" si="2"/>
        <v>0</v>
      </c>
      <c r="N40" s="242">
        <f t="shared" si="3"/>
        <v>0</v>
      </c>
      <c r="O40" s="242">
        <f t="shared" si="4"/>
        <v>0</v>
      </c>
      <c r="P40" s="242">
        <f t="shared" si="5"/>
        <v>0</v>
      </c>
      <c r="R40" s="148"/>
    </row>
    <row r="41" spans="1:18" ht="13.8">
      <c r="A41" s="270" t="s">
        <v>311</v>
      </c>
      <c r="B41" s="77" t="s">
        <v>187</v>
      </c>
      <c r="C41" s="275" t="s">
        <v>312</v>
      </c>
      <c r="D41" s="272" t="s">
        <v>204</v>
      </c>
      <c r="E41" s="277">
        <v>46</v>
      </c>
      <c r="F41" s="241"/>
      <c r="G41" s="67"/>
      <c r="H41" s="67"/>
      <c r="I41" s="67"/>
      <c r="J41" s="67"/>
      <c r="K41" s="242">
        <f t="shared" si="0"/>
        <v>0</v>
      </c>
      <c r="L41" s="242">
        <f t="shared" si="1"/>
        <v>0</v>
      </c>
      <c r="M41" s="242">
        <f t="shared" si="2"/>
        <v>0</v>
      </c>
      <c r="N41" s="242">
        <f t="shared" si="3"/>
        <v>0</v>
      </c>
      <c r="O41" s="242">
        <f t="shared" si="4"/>
        <v>0</v>
      </c>
      <c r="P41" s="242">
        <f t="shared" si="5"/>
        <v>0</v>
      </c>
      <c r="R41" s="148"/>
    </row>
    <row r="42" spans="1:18" ht="13.8">
      <c r="A42" s="270" t="s">
        <v>313</v>
      </c>
      <c r="B42" s="77" t="s">
        <v>187</v>
      </c>
      <c r="C42" s="271" t="s">
        <v>314</v>
      </c>
      <c r="D42" s="272" t="s">
        <v>204</v>
      </c>
      <c r="E42" s="277">
        <v>32</v>
      </c>
      <c r="F42" s="241"/>
      <c r="G42" s="67"/>
      <c r="H42" s="67"/>
      <c r="I42" s="67"/>
      <c r="J42" s="67"/>
      <c r="K42" s="242">
        <f t="shared" si="0"/>
        <v>0</v>
      </c>
      <c r="L42" s="242">
        <f t="shared" si="1"/>
        <v>0</v>
      </c>
      <c r="M42" s="242">
        <f t="shared" si="2"/>
        <v>0</v>
      </c>
      <c r="N42" s="242">
        <f t="shared" si="3"/>
        <v>0</v>
      </c>
      <c r="O42" s="242">
        <f t="shared" si="4"/>
        <v>0</v>
      </c>
      <c r="P42" s="242">
        <f t="shared" si="5"/>
        <v>0</v>
      </c>
      <c r="R42" s="148"/>
    </row>
    <row r="43" spans="1:18" ht="13.8">
      <c r="A43" s="270" t="s">
        <v>315</v>
      </c>
      <c r="B43" s="77" t="s">
        <v>187</v>
      </c>
      <c r="C43" s="271" t="s">
        <v>316</v>
      </c>
      <c r="D43" s="272" t="s">
        <v>204</v>
      </c>
      <c r="E43" s="277">
        <v>36</v>
      </c>
      <c r="F43" s="241"/>
      <c r="G43" s="67"/>
      <c r="H43" s="67"/>
      <c r="I43" s="67"/>
      <c r="J43" s="67"/>
      <c r="K43" s="242">
        <f t="shared" si="0"/>
        <v>0</v>
      </c>
      <c r="L43" s="242">
        <f t="shared" si="1"/>
        <v>0</v>
      </c>
      <c r="M43" s="242">
        <f t="shared" si="2"/>
        <v>0</v>
      </c>
      <c r="N43" s="242">
        <f t="shared" si="3"/>
        <v>0</v>
      </c>
      <c r="O43" s="242">
        <f t="shared" si="4"/>
        <v>0</v>
      </c>
      <c r="P43" s="242">
        <f t="shared" si="5"/>
        <v>0</v>
      </c>
      <c r="R43" s="148"/>
    </row>
    <row r="44" spans="1:18" ht="26.4">
      <c r="A44" s="270" t="s">
        <v>317</v>
      </c>
      <c r="B44" s="77" t="s">
        <v>187</v>
      </c>
      <c r="C44" s="275" t="s">
        <v>381</v>
      </c>
      <c r="D44" s="272" t="s">
        <v>204</v>
      </c>
      <c r="E44" s="277">
        <v>118</v>
      </c>
      <c r="F44" s="241"/>
      <c r="G44" s="67"/>
      <c r="H44" s="67"/>
      <c r="I44" s="67"/>
      <c r="J44" s="67"/>
      <c r="K44" s="242">
        <f t="shared" si="0"/>
        <v>0</v>
      </c>
      <c r="L44" s="242">
        <f t="shared" si="1"/>
        <v>0</v>
      </c>
      <c r="M44" s="242">
        <f t="shared" si="2"/>
        <v>0</v>
      </c>
      <c r="N44" s="242">
        <f t="shared" si="3"/>
        <v>0</v>
      </c>
      <c r="O44" s="242">
        <f t="shared" si="4"/>
        <v>0</v>
      </c>
      <c r="P44" s="242">
        <f t="shared" si="5"/>
        <v>0</v>
      </c>
      <c r="R44" s="148"/>
    </row>
    <row r="45" spans="1:18" ht="26.4">
      <c r="A45" s="270" t="s">
        <v>318</v>
      </c>
      <c r="B45" s="77" t="s">
        <v>187</v>
      </c>
      <c r="C45" s="275" t="s">
        <v>382</v>
      </c>
      <c r="D45" s="272" t="s">
        <v>204</v>
      </c>
      <c r="E45" s="277">
        <v>46</v>
      </c>
      <c r="F45" s="241"/>
      <c r="G45" s="67"/>
      <c r="H45" s="67"/>
      <c r="I45" s="67"/>
      <c r="J45" s="67"/>
      <c r="K45" s="242">
        <f t="shared" si="0"/>
        <v>0</v>
      </c>
      <c r="L45" s="242">
        <f t="shared" si="1"/>
        <v>0</v>
      </c>
      <c r="M45" s="242">
        <f t="shared" si="2"/>
        <v>0</v>
      </c>
      <c r="N45" s="242">
        <f t="shared" si="3"/>
        <v>0</v>
      </c>
      <c r="O45" s="242">
        <f t="shared" si="4"/>
        <v>0</v>
      </c>
      <c r="P45" s="242">
        <f t="shared" si="5"/>
        <v>0</v>
      </c>
      <c r="R45" s="148"/>
    </row>
    <row r="46" spans="1:18" ht="26.4">
      <c r="A46" s="270" t="s">
        <v>319</v>
      </c>
      <c r="B46" s="77" t="s">
        <v>187</v>
      </c>
      <c r="C46" s="278" t="s">
        <v>320</v>
      </c>
      <c r="D46" s="272" t="s">
        <v>204</v>
      </c>
      <c r="E46" s="277">
        <v>32</v>
      </c>
      <c r="F46" s="241"/>
      <c r="G46" s="67"/>
      <c r="H46" s="67"/>
      <c r="I46" s="67"/>
      <c r="J46" s="67"/>
      <c r="K46" s="242">
        <f t="shared" si="0"/>
        <v>0</v>
      </c>
      <c r="L46" s="242">
        <f t="shared" si="1"/>
        <v>0</v>
      </c>
      <c r="M46" s="242">
        <f t="shared" si="2"/>
        <v>0</v>
      </c>
      <c r="N46" s="242">
        <f t="shared" si="3"/>
        <v>0</v>
      </c>
      <c r="O46" s="242">
        <f t="shared" si="4"/>
        <v>0</v>
      </c>
      <c r="P46" s="242">
        <f t="shared" si="5"/>
        <v>0</v>
      </c>
      <c r="R46" s="148"/>
    </row>
    <row r="47" spans="1:18" ht="26.4">
      <c r="A47" s="270" t="s">
        <v>321</v>
      </c>
      <c r="B47" s="77" t="s">
        <v>187</v>
      </c>
      <c r="C47" s="278" t="s">
        <v>322</v>
      </c>
      <c r="D47" s="272" t="s">
        <v>204</v>
      </c>
      <c r="E47" s="277">
        <v>36</v>
      </c>
      <c r="F47" s="241"/>
      <c r="G47" s="67"/>
      <c r="H47" s="67"/>
      <c r="I47" s="67"/>
      <c r="J47" s="67"/>
      <c r="K47" s="242">
        <f t="shared" si="0"/>
        <v>0</v>
      </c>
      <c r="L47" s="242">
        <f t="shared" si="1"/>
        <v>0</v>
      </c>
      <c r="M47" s="242">
        <f t="shared" si="2"/>
        <v>0</v>
      </c>
      <c r="N47" s="242">
        <f t="shared" si="3"/>
        <v>0</v>
      </c>
      <c r="O47" s="242">
        <f t="shared" si="4"/>
        <v>0</v>
      </c>
      <c r="P47" s="242">
        <f t="shared" si="5"/>
        <v>0</v>
      </c>
      <c r="R47" s="148"/>
    </row>
    <row r="48" spans="1:18" ht="26.4">
      <c r="A48" s="270" t="s">
        <v>323</v>
      </c>
      <c r="B48" s="77" t="s">
        <v>187</v>
      </c>
      <c r="C48" s="275" t="s">
        <v>324</v>
      </c>
      <c r="D48" s="272" t="s">
        <v>221</v>
      </c>
      <c r="E48" s="274">
        <v>2</v>
      </c>
      <c r="F48" s="241"/>
      <c r="G48" s="67"/>
      <c r="H48" s="67"/>
      <c r="I48" s="67"/>
      <c r="J48" s="67"/>
      <c r="K48" s="242">
        <f t="shared" si="0"/>
        <v>0</v>
      </c>
      <c r="L48" s="242">
        <f t="shared" si="1"/>
        <v>0</v>
      </c>
      <c r="M48" s="242">
        <f t="shared" si="2"/>
        <v>0</v>
      </c>
      <c r="N48" s="242">
        <f t="shared" si="3"/>
        <v>0</v>
      </c>
      <c r="O48" s="242">
        <f t="shared" si="4"/>
        <v>0</v>
      </c>
      <c r="P48" s="242">
        <f t="shared" si="5"/>
        <v>0</v>
      </c>
      <c r="R48" s="148"/>
    </row>
    <row r="49" spans="1:18" ht="26.4">
      <c r="A49" s="270" t="s">
        <v>325</v>
      </c>
      <c r="B49" s="77" t="s">
        <v>187</v>
      </c>
      <c r="C49" s="275" t="s">
        <v>326</v>
      </c>
      <c r="D49" s="272" t="s">
        <v>221</v>
      </c>
      <c r="E49" s="274">
        <v>6</v>
      </c>
      <c r="F49" s="241"/>
      <c r="G49" s="67"/>
      <c r="H49" s="67"/>
      <c r="I49" s="67"/>
      <c r="J49" s="67"/>
      <c r="K49" s="242">
        <f t="shared" ref="K49:K80" si="6">SUM(H49:J49)</f>
        <v>0</v>
      </c>
      <c r="L49" s="242">
        <f t="shared" ref="L49:L80" si="7">ROUND(E49*F49,2)</f>
        <v>0</v>
      </c>
      <c r="M49" s="242">
        <f t="shared" ref="M49:M80" si="8">ROUND(E49*H49,2)</f>
        <v>0</v>
      </c>
      <c r="N49" s="242">
        <f t="shared" ref="N49:N80" si="9">ROUND(E49*I49,2)</f>
        <v>0</v>
      </c>
      <c r="O49" s="242">
        <f t="shared" ref="O49:O80" si="10">ROUND(E49*J49,2)</f>
        <v>0</v>
      </c>
      <c r="P49" s="242">
        <f t="shared" ref="P49:P80" si="11">SUM(M49:O49)</f>
        <v>0</v>
      </c>
      <c r="R49" s="148"/>
    </row>
    <row r="50" spans="1:18" ht="26.4">
      <c r="A50" s="270" t="s">
        <v>327</v>
      </c>
      <c r="B50" s="77" t="s">
        <v>187</v>
      </c>
      <c r="C50" s="275" t="s">
        <v>328</v>
      </c>
      <c r="D50" s="272" t="s">
        <v>221</v>
      </c>
      <c r="E50" s="274">
        <v>6</v>
      </c>
      <c r="F50" s="241"/>
      <c r="G50" s="67"/>
      <c r="H50" s="67"/>
      <c r="I50" s="67"/>
      <c r="J50" s="67"/>
      <c r="K50" s="242">
        <f t="shared" si="6"/>
        <v>0</v>
      </c>
      <c r="L50" s="242">
        <f t="shared" si="7"/>
        <v>0</v>
      </c>
      <c r="M50" s="242">
        <f t="shared" si="8"/>
        <v>0</v>
      </c>
      <c r="N50" s="242">
        <f t="shared" si="9"/>
        <v>0</v>
      </c>
      <c r="O50" s="242">
        <f t="shared" si="10"/>
        <v>0</v>
      </c>
      <c r="P50" s="242">
        <f t="shared" si="11"/>
        <v>0</v>
      </c>
      <c r="R50" s="148"/>
    </row>
    <row r="51" spans="1:18" ht="14.25" customHeight="1">
      <c r="A51" s="270" t="s">
        <v>329</v>
      </c>
      <c r="B51" s="77" t="s">
        <v>187</v>
      </c>
      <c r="C51" s="278" t="s">
        <v>330</v>
      </c>
      <c r="D51" s="272" t="s">
        <v>221</v>
      </c>
      <c r="E51" s="274">
        <v>1</v>
      </c>
      <c r="F51" s="241"/>
      <c r="G51" s="67"/>
      <c r="H51" s="67"/>
      <c r="I51" s="67"/>
      <c r="J51" s="67"/>
      <c r="K51" s="242">
        <f t="shared" si="6"/>
        <v>0</v>
      </c>
      <c r="L51" s="242">
        <f t="shared" si="7"/>
        <v>0</v>
      </c>
      <c r="M51" s="242">
        <f t="shared" si="8"/>
        <v>0</v>
      </c>
      <c r="N51" s="242">
        <f t="shared" si="9"/>
        <v>0</v>
      </c>
      <c r="O51" s="242">
        <f t="shared" si="10"/>
        <v>0</v>
      </c>
      <c r="P51" s="242">
        <f t="shared" si="11"/>
        <v>0</v>
      </c>
      <c r="R51" s="148"/>
    </row>
    <row r="52" spans="1:18" ht="14.25" customHeight="1">
      <c r="A52" s="270" t="s">
        <v>331</v>
      </c>
      <c r="B52" s="77" t="s">
        <v>187</v>
      </c>
      <c r="C52" s="278" t="s">
        <v>332</v>
      </c>
      <c r="D52" s="272" t="s">
        <v>221</v>
      </c>
      <c r="E52" s="274">
        <v>1</v>
      </c>
      <c r="F52" s="241"/>
      <c r="G52" s="67"/>
      <c r="H52" s="67"/>
      <c r="I52" s="67"/>
      <c r="J52" s="67"/>
      <c r="K52" s="242">
        <f t="shared" si="6"/>
        <v>0</v>
      </c>
      <c r="L52" s="242">
        <f t="shared" si="7"/>
        <v>0</v>
      </c>
      <c r="M52" s="242">
        <f t="shared" si="8"/>
        <v>0</v>
      </c>
      <c r="N52" s="242">
        <f t="shared" si="9"/>
        <v>0</v>
      </c>
      <c r="O52" s="242">
        <f t="shared" si="10"/>
        <v>0</v>
      </c>
      <c r="P52" s="242">
        <f t="shared" si="11"/>
        <v>0</v>
      </c>
      <c r="R52" s="148"/>
    </row>
    <row r="53" spans="1:18" ht="14.25" customHeight="1">
      <c r="A53" s="270" t="s">
        <v>333</v>
      </c>
      <c r="B53" s="77" t="s">
        <v>187</v>
      </c>
      <c r="C53" s="278" t="s">
        <v>334</v>
      </c>
      <c r="D53" s="272" t="s">
        <v>221</v>
      </c>
      <c r="E53" s="274">
        <v>1</v>
      </c>
      <c r="F53" s="241"/>
      <c r="G53" s="67"/>
      <c r="H53" s="67"/>
      <c r="I53" s="67"/>
      <c r="J53" s="67"/>
      <c r="K53" s="242">
        <f t="shared" si="6"/>
        <v>0</v>
      </c>
      <c r="L53" s="242">
        <f t="shared" si="7"/>
        <v>0</v>
      </c>
      <c r="M53" s="242">
        <f t="shared" si="8"/>
        <v>0</v>
      </c>
      <c r="N53" s="242">
        <f t="shared" si="9"/>
        <v>0</v>
      </c>
      <c r="O53" s="242">
        <f t="shared" si="10"/>
        <v>0</v>
      </c>
      <c r="P53" s="242">
        <f t="shared" si="11"/>
        <v>0</v>
      </c>
      <c r="R53" s="148"/>
    </row>
    <row r="54" spans="1:18" ht="14.25" customHeight="1">
      <c r="A54" s="270" t="s">
        <v>335</v>
      </c>
      <c r="B54" s="77" t="s">
        <v>187</v>
      </c>
      <c r="C54" s="278" t="s">
        <v>255</v>
      </c>
      <c r="D54" s="272" t="s">
        <v>221</v>
      </c>
      <c r="E54" s="274">
        <v>1</v>
      </c>
      <c r="F54" s="241"/>
      <c r="G54" s="67"/>
      <c r="H54" s="67"/>
      <c r="I54" s="67"/>
      <c r="J54" s="67"/>
      <c r="K54" s="242">
        <f t="shared" si="6"/>
        <v>0</v>
      </c>
      <c r="L54" s="242">
        <f t="shared" si="7"/>
        <v>0</v>
      </c>
      <c r="M54" s="242">
        <f t="shared" si="8"/>
        <v>0</v>
      </c>
      <c r="N54" s="242">
        <f t="shared" si="9"/>
        <v>0</v>
      </c>
      <c r="O54" s="242">
        <f t="shared" si="10"/>
        <v>0</v>
      </c>
      <c r="P54" s="242">
        <f t="shared" si="11"/>
        <v>0</v>
      </c>
      <c r="R54" s="148"/>
    </row>
    <row r="55" spans="1:18" ht="14.25" customHeight="1">
      <c r="A55" s="270" t="s">
        <v>336</v>
      </c>
      <c r="B55" s="77" t="s">
        <v>187</v>
      </c>
      <c r="C55" s="278" t="s">
        <v>337</v>
      </c>
      <c r="D55" s="272" t="s">
        <v>221</v>
      </c>
      <c r="E55" s="274">
        <v>1</v>
      </c>
      <c r="F55" s="241"/>
      <c r="G55" s="67"/>
      <c r="H55" s="67"/>
      <c r="I55" s="67"/>
      <c r="J55" s="67"/>
      <c r="K55" s="242">
        <f t="shared" si="6"/>
        <v>0</v>
      </c>
      <c r="L55" s="242">
        <f t="shared" si="7"/>
        <v>0</v>
      </c>
      <c r="M55" s="242">
        <f t="shared" si="8"/>
        <v>0</v>
      </c>
      <c r="N55" s="242">
        <f t="shared" si="9"/>
        <v>0</v>
      </c>
      <c r="O55" s="242">
        <f t="shared" si="10"/>
        <v>0</v>
      </c>
      <c r="P55" s="242">
        <f t="shared" si="11"/>
        <v>0</v>
      </c>
      <c r="R55" s="148"/>
    </row>
    <row r="56" spans="1:18" ht="14.25" customHeight="1">
      <c r="A56" s="270" t="s">
        <v>338</v>
      </c>
      <c r="B56" s="77" t="s">
        <v>187</v>
      </c>
      <c r="C56" s="278" t="s">
        <v>339</v>
      </c>
      <c r="D56" s="272" t="s">
        <v>221</v>
      </c>
      <c r="E56" s="274">
        <v>1</v>
      </c>
      <c r="F56" s="241"/>
      <c r="G56" s="67"/>
      <c r="H56" s="67"/>
      <c r="I56" s="67"/>
      <c r="J56" s="67"/>
      <c r="K56" s="242">
        <f t="shared" si="6"/>
        <v>0</v>
      </c>
      <c r="L56" s="242">
        <f t="shared" si="7"/>
        <v>0</v>
      </c>
      <c r="M56" s="242">
        <f t="shared" si="8"/>
        <v>0</v>
      </c>
      <c r="N56" s="242">
        <f t="shared" si="9"/>
        <v>0</v>
      </c>
      <c r="O56" s="242">
        <f t="shared" si="10"/>
        <v>0</v>
      </c>
      <c r="P56" s="242">
        <f t="shared" si="11"/>
        <v>0</v>
      </c>
      <c r="R56" s="148"/>
    </row>
    <row r="57" spans="1:18" ht="14.25" customHeight="1">
      <c r="A57" s="270" t="s">
        <v>340</v>
      </c>
      <c r="B57" s="77" t="s">
        <v>187</v>
      </c>
      <c r="C57" s="278" t="s">
        <v>341</v>
      </c>
      <c r="D57" s="272" t="s">
        <v>221</v>
      </c>
      <c r="E57" s="274">
        <v>1</v>
      </c>
      <c r="F57" s="241"/>
      <c r="G57" s="67"/>
      <c r="H57" s="67"/>
      <c r="I57" s="67"/>
      <c r="J57" s="67"/>
      <c r="K57" s="242">
        <f t="shared" si="6"/>
        <v>0</v>
      </c>
      <c r="L57" s="242">
        <f t="shared" si="7"/>
        <v>0</v>
      </c>
      <c r="M57" s="242">
        <f t="shared" si="8"/>
        <v>0</v>
      </c>
      <c r="N57" s="242">
        <f t="shared" si="9"/>
        <v>0</v>
      </c>
      <c r="O57" s="242">
        <f t="shared" si="10"/>
        <v>0</v>
      </c>
      <c r="P57" s="242">
        <f t="shared" si="11"/>
        <v>0</v>
      </c>
      <c r="R57" s="148"/>
    </row>
    <row r="58" spans="1:18" ht="13.8">
      <c r="A58" s="279"/>
      <c r="B58" s="77"/>
      <c r="C58" s="280" t="s">
        <v>342</v>
      </c>
      <c r="D58" s="281"/>
      <c r="E58" s="281"/>
      <c r="F58" s="241"/>
      <c r="G58" s="67"/>
      <c r="H58" s="67"/>
      <c r="I58" s="67"/>
      <c r="J58" s="67"/>
      <c r="K58" s="242">
        <f t="shared" si="6"/>
        <v>0</v>
      </c>
      <c r="L58" s="242">
        <f t="shared" si="7"/>
        <v>0</v>
      </c>
      <c r="M58" s="242">
        <f t="shared" si="8"/>
        <v>0</v>
      </c>
      <c r="N58" s="242">
        <f t="shared" si="9"/>
        <v>0</v>
      </c>
      <c r="O58" s="242">
        <f t="shared" si="10"/>
        <v>0</v>
      </c>
      <c r="P58" s="242">
        <f t="shared" si="11"/>
        <v>0</v>
      </c>
      <c r="R58" s="148"/>
    </row>
    <row r="59" spans="1:18" ht="26.4">
      <c r="A59" s="282" t="s">
        <v>268</v>
      </c>
      <c r="B59" s="77" t="s">
        <v>187</v>
      </c>
      <c r="C59" s="283" t="s">
        <v>343</v>
      </c>
      <c r="D59" s="284" t="s">
        <v>221</v>
      </c>
      <c r="E59" s="284">
        <v>1</v>
      </c>
      <c r="F59" s="241"/>
      <c r="G59" s="67"/>
      <c r="H59" s="67"/>
      <c r="I59" s="67"/>
      <c r="J59" s="67"/>
      <c r="K59" s="242">
        <f t="shared" si="6"/>
        <v>0</v>
      </c>
      <c r="L59" s="242">
        <f t="shared" si="7"/>
        <v>0</v>
      </c>
      <c r="M59" s="242">
        <f t="shared" si="8"/>
        <v>0</v>
      </c>
      <c r="N59" s="242">
        <f t="shared" si="9"/>
        <v>0</v>
      </c>
      <c r="O59" s="242">
        <f t="shared" si="10"/>
        <v>0</v>
      </c>
      <c r="P59" s="242">
        <f t="shared" si="11"/>
        <v>0</v>
      </c>
      <c r="R59" s="148"/>
    </row>
    <row r="60" spans="1:18" ht="13.8">
      <c r="A60" s="282" t="s">
        <v>270</v>
      </c>
      <c r="B60" s="77" t="s">
        <v>187</v>
      </c>
      <c r="C60" s="283" t="s">
        <v>344</v>
      </c>
      <c r="D60" s="284" t="s">
        <v>197</v>
      </c>
      <c r="E60" s="284">
        <v>2</v>
      </c>
      <c r="F60" s="241"/>
      <c r="G60" s="67"/>
      <c r="H60" s="67"/>
      <c r="I60" s="67"/>
      <c r="J60" s="67"/>
      <c r="K60" s="242">
        <f t="shared" si="6"/>
        <v>0</v>
      </c>
      <c r="L60" s="242">
        <f t="shared" si="7"/>
        <v>0</v>
      </c>
      <c r="M60" s="242">
        <f t="shared" si="8"/>
        <v>0</v>
      </c>
      <c r="N60" s="242">
        <f t="shared" si="9"/>
        <v>0</v>
      </c>
      <c r="O60" s="242">
        <f t="shared" si="10"/>
        <v>0</v>
      </c>
      <c r="P60" s="242">
        <f t="shared" si="11"/>
        <v>0</v>
      </c>
      <c r="R60" s="148"/>
    </row>
    <row r="61" spans="1:18" ht="26.4">
      <c r="A61" s="282" t="s">
        <v>272</v>
      </c>
      <c r="B61" s="77" t="s">
        <v>187</v>
      </c>
      <c r="C61" s="271" t="s">
        <v>345</v>
      </c>
      <c r="D61" s="272" t="s">
        <v>221</v>
      </c>
      <c r="E61" s="273">
        <v>2</v>
      </c>
      <c r="F61" s="241"/>
      <c r="G61" s="67"/>
      <c r="H61" s="67"/>
      <c r="I61" s="67"/>
      <c r="J61" s="67"/>
      <c r="K61" s="242">
        <f t="shared" si="6"/>
        <v>0</v>
      </c>
      <c r="L61" s="242">
        <f t="shared" si="7"/>
        <v>0</v>
      </c>
      <c r="M61" s="242">
        <f t="shared" si="8"/>
        <v>0</v>
      </c>
      <c r="N61" s="242">
        <f t="shared" si="9"/>
        <v>0</v>
      </c>
      <c r="O61" s="242">
        <f t="shared" si="10"/>
        <v>0</v>
      </c>
      <c r="P61" s="242">
        <f t="shared" si="11"/>
        <v>0</v>
      </c>
      <c r="R61" s="148"/>
    </row>
    <row r="62" spans="1:18" ht="39.6">
      <c r="A62" s="282" t="s">
        <v>274</v>
      </c>
      <c r="B62" s="77" t="s">
        <v>187</v>
      </c>
      <c r="C62" s="271" t="s">
        <v>346</v>
      </c>
      <c r="D62" s="272" t="s">
        <v>221</v>
      </c>
      <c r="E62" s="273">
        <v>2</v>
      </c>
      <c r="F62" s="241"/>
      <c r="G62" s="67"/>
      <c r="H62" s="67"/>
      <c r="I62" s="67"/>
      <c r="J62" s="67"/>
      <c r="K62" s="242">
        <f t="shared" si="6"/>
        <v>0</v>
      </c>
      <c r="L62" s="242">
        <f t="shared" si="7"/>
        <v>0</v>
      </c>
      <c r="M62" s="242">
        <f t="shared" si="8"/>
        <v>0</v>
      </c>
      <c r="N62" s="242">
        <f t="shared" si="9"/>
        <v>0</v>
      </c>
      <c r="O62" s="242">
        <f t="shared" si="10"/>
        <v>0</v>
      </c>
      <c r="P62" s="242">
        <f t="shared" si="11"/>
        <v>0</v>
      </c>
      <c r="R62" s="148"/>
    </row>
    <row r="63" spans="1:18" ht="26.4">
      <c r="A63" s="282" t="s">
        <v>276</v>
      </c>
      <c r="B63" s="77" t="s">
        <v>187</v>
      </c>
      <c r="C63" s="271" t="s">
        <v>347</v>
      </c>
      <c r="D63" s="272" t="s">
        <v>221</v>
      </c>
      <c r="E63" s="273">
        <v>2</v>
      </c>
      <c r="F63" s="241"/>
      <c r="G63" s="67"/>
      <c r="H63" s="67"/>
      <c r="I63" s="67"/>
      <c r="J63" s="67"/>
      <c r="K63" s="242">
        <f t="shared" si="6"/>
        <v>0</v>
      </c>
      <c r="L63" s="242">
        <f t="shared" si="7"/>
        <v>0</v>
      </c>
      <c r="M63" s="242">
        <f t="shared" si="8"/>
        <v>0</v>
      </c>
      <c r="N63" s="242">
        <f t="shared" si="9"/>
        <v>0</v>
      </c>
      <c r="O63" s="242">
        <f t="shared" si="10"/>
        <v>0</v>
      </c>
      <c r="P63" s="242">
        <f t="shared" si="11"/>
        <v>0</v>
      </c>
      <c r="R63" s="148"/>
    </row>
    <row r="64" spans="1:18" ht="26.4">
      <c r="A64" s="282" t="s">
        <v>278</v>
      </c>
      <c r="B64" s="77" t="s">
        <v>187</v>
      </c>
      <c r="C64" s="271" t="s">
        <v>348</v>
      </c>
      <c r="D64" s="272" t="s">
        <v>221</v>
      </c>
      <c r="E64" s="273">
        <v>2</v>
      </c>
      <c r="F64" s="241"/>
      <c r="G64" s="67"/>
      <c r="H64" s="67"/>
      <c r="I64" s="67"/>
      <c r="J64" s="67"/>
      <c r="K64" s="242">
        <f t="shared" si="6"/>
        <v>0</v>
      </c>
      <c r="L64" s="242">
        <f t="shared" si="7"/>
        <v>0</v>
      </c>
      <c r="M64" s="242">
        <f t="shared" si="8"/>
        <v>0</v>
      </c>
      <c r="N64" s="242">
        <f t="shared" si="9"/>
        <v>0</v>
      </c>
      <c r="O64" s="242">
        <f t="shared" si="10"/>
        <v>0</v>
      </c>
      <c r="P64" s="242">
        <f t="shared" si="11"/>
        <v>0</v>
      </c>
      <c r="R64" s="148"/>
    </row>
    <row r="65" spans="1:18" ht="26.4">
      <c r="A65" s="282" t="s">
        <v>280</v>
      </c>
      <c r="B65" s="77" t="s">
        <v>187</v>
      </c>
      <c r="C65" s="271" t="s">
        <v>349</v>
      </c>
      <c r="D65" s="272" t="s">
        <v>221</v>
      </c>
      <c r="E65" s="274">
        <v>2</v>
      </c>
      <c r="F65" s="241"/>
      <c r="G65" s="67"/>
      <c r="H65" s="67"/>
      <c r="I65" s="67"/>
      <c r="J65" s="67"/>
      <c r="K65" s="242">
        <f t="shared" si="6"/>
        <v>0</v>
      </c>
      <c r="L65" s="242">
        <f t="shared" si="7"/>
        <v>0</v>
      </c>
      <c r="M65" s="242">
        <f t="shared" si="8"/>
        <v>0</v>
      </c>
      <c r="N65" s="242">
        <f t="shared" si="9"/>
        <v>0</v>
      </c>
      <c r="O65" s="242">
        <f t="shared" si="10"/>
        <v>0</v>
      </c>
      <c r="P65" s="242">
        <f t="shared" si="11"/>
        <v>0</v>
      </c>
      <c r="R65" s="148"/>
    </row>
    <row r="66" spans="1:18" ht="66">
      <c r="A66" s="282" t="s">
        <v>282</v>
      </c>
      <c r="B66" s="77" t="s">
        <v>187</v>
      </c>
      <c r="C66" s="271" t="s">
        <v>383</v>
      </c>
      <c r="D66" s="272" t="s">
        <v>221</v>
      </c>
      <c r="E66" s="274">
        <v>1</v>
      </c>
      <c r="F66" s="241"/>
      <c r="G66" s="67"/>
      <c r="H66" s="67"/>
      <c r="I66" s="67"/>
      <c r="J66" s="67"/>
      <c r="K66" s="242">
        <f t="shared" si="6"/>
        <v>0</v>
      </c>
      <c r="L66" s="242">
        <f t="shared" si="7"/>
        <v>0</v>
      </c>
      <c r="M66" s="242">
        <f t="shared" si="8"/>
        <v>0</v>
      </c>
      <c r="N66" s="242">
        <f t="shared" si="9"/>
        <v>0</v>
      </c>
      <c r="O66" s="242">
        <f t="shared" si="10"/>
        <v>0</v>
      </c>
      <c r="P66" s="242">
        <f t="shared" si="11"/>
        <v>0</v>
      </c>
      <c r="R66" s="148"/>
    </row>
    <row r="67" spans="1:18" ht="13.8">
      <c r="A67" s="282" t="s">
        <v>284</v>
      </c>
      <c r="B67" s="77" t="s">
        <v>187</v>
      </c>
      <c r="C67" s="271" t="s">
        <v>350</v>
      </c>
      <c r="D67" s="272" t="s">
        <v>197</v>
      </c>
      <c r="E67" s="273">
        <v>8</v>
      </c>
      <c r="F67" s="241"/>
      <c r="G67" s="67"/>
      <c r="H67" s="67"/>
      <c r="I67" s="67"/>
      <c r="J67" s="67"/>
      <c r="K67" s="242">
        <f t="shared" si="6"/>
        <v>0</v>
      </c>
      <c r="L67" s="242">
        <f t="shared" si="7"/>
        <v>0</v>
      </c>
      <c r="M67" s="242">
        <f t="shared" si="8"/>
        <v>0</v>
      </c>
      <c r="N67" s="242">
        <f t="shared" si="9"/>
        <v>0</v>
      </c>
      <c r="O67" s="242">
        <f t="shared" si="10"/>
        <v>0</v>
      </c>
      <c r="P67" s="242">
        <f t="shared" si="11"/>
        <v>0</v>
      </c>
      <c r="R67" s="148"/>
    </row>
    <row r="68" spans="1:18" ht="13.8">
      <c r="A68" s="282" t="s">
        <v>286</v>
      </c>
      <c r="B68" s="77" t="s">
        <v>187</v>
      </c>
      <c r="C68" s="271" t="s">
        <v>351</v>
      </c>
      <c r="D68" s="272" t="s">
        <v>197</v>
      </c>
      <c r="E68" s="273">
        <v>5</v>
      </c>
      <c r="F68" s="241"/>
      <c r="G68" s="67"/>
      <c r="H68" s="67"/>
      <c r="I68" s="67"/>
      <c r="J68" s="67"/>
      <c r="K68" s="242">
        <f t="shared" si="6"/>
        <v>0</v>
      </c>
      <c r="L68" s="242">
        <f t="shared" si="7"/>
        <v>0</v>
      </c>
      <c r="M68" s="242">
        <f t="shared" si="8"/>
        <v>0</v>
      </c>
      <c r="N68" s="242">
        <f t="shared" si="9"/>
        <v>0</v>
      </c>
      <c r="O68" s="242">
        <f t="shared" si="10"/>
        <v>0</v>
      </c>
      <c r="P68" s="242">
        <f t="shared" si="11"/>
        <v>0</v>
      </c>
      <c r="R68" s="148"/>
    </row>
    <row r="69" spans="1:18" ht="13.8">
      <c r="A69" s="282" t="s">
        <v>288</v>
      </c>
      <c r="B69" s="77" t="s">
        <v>187</v>
      </c>
      <c r="C69" s="271" t="s">
        <v>352</v>
      </c>
      <c r="D69" s="272" t="s">
        <v>197</v>
      </c>
      <c r="E69" s="273">
        <v>7</v>
      </c>
      <c r="F69" s="241"/>
      <c r="G69" s="67"/>
      <c r="H69" s="67"/>
      <c r="I69" s="67"/>
      <c r="J69" s="67"/>
      <c r="K69" s="242">
        <f t="shared" si="6"/>
        <v>0</v>
      </c>
      <c r="L69" s="242">
        <f t="shared" si="7"/>
        <v>0</v>
      </c>
      <c r="M69" s="242">
        <f t="shared" si="8"/>
        <v>0</v>
      </c>
      <c r="N69" s="242">
        <f t="shared" si="9"/>
        <v>0</v>
      </c>
      <c r="O69" s="242">
        <f t="shared" si="10"/>
        <v>0</v>
      </c>
      <c r="P69" s="242">
        <f t="shared" si="11"/>
        <v>0</v>
      </c>
      <c r="R69" s="148"/>
    </row>
    <row r="70" spans="1:18" ht="13.8">
      <c r="A70" s="282" t="s">
        <v>290</v>
      </c>
      <c r="B70" s="77" t="s">
        <v>187</v>
      </c>
      <c r="C70" s="271" t="s">
        <v>303</v>
      </c>
      <c r="D70" s="272" t="s">
        <v>197</v>
      </c>
      <c r="E70" s="273">
        <v>5</v>
      </c>
      <c r="F70" s="241"/>
      <c r="G70" s="67"/>
      <c r="H70" s="67"/>
      <c r="I70" s="67"/>
      <c r="J70" s="67"/>
      <c r="K70" s="242">
        <f t="shared" si="6"/>
        <v>0</v>
      </c>
      <c r="L70" s="242">
        <f t="shared" si="7"/>
        <v>0</v>
      </c>
      <c r="M70" s="242">
        <f t="shared" si="8"/>
        <v>0</v>
      </c>
      <c r="N70" s="242">
        <f t="shared" si="9"/>
        <v>0</v>
      </c>
      <c r="O70" s="242">
        <f t="shared" si="10"/>
        <v>0</v>
      </c>
      <c r="P70" s="242">
        <f t="shared" si="11"/>
        <v>0</v>
      </c>
      <c r="R70" s="148"/>
    </row>
    <row r="71" spans="1:18" ht="13.8">
      <c r="A71" s="282" t="s">
        <v>292</v>
      </c>
      <c r="B71" s="77" t="s">
        <v>187</v>
      </c>
      <c r="C71" s="271" t="s">
        <v>305</v>
      </c>
      <c r="D71" s="273" t="s">
        <v>197</v>
      </c>
      <c r="E71" s="285">
        <v>10</v>
      </c>
      <c r="F71" s="241"/>
      <c r="G71" s="67"/>
      <c r="H71" s="67"/>
      <c r="I71" s="67"/>
      <c r="J71" s="67"/>
      <c r="K71" s="242">
        <f t="shared" si="6"/>
        <v>0</v>
      </c>
      <c r="L71" s="242">
        <f t="shared" si="7"/>
        <v>0</v>
      </c>
      <c r="M71" s="242">
        <f t="shared" si="8"/>
        <v>0</v>
      </c>
      <c r="N71" s="242">
        <f t="shared" si="9"/>
        <v>0</v>
      </c>
      <c r="O71" s="242">
        <f t="shared" si="10"/>
        <v>0</v>
      </c>
      <c r="P71" s="242">
        <f t="shared" si="11"/>
        <v>0</v>
      </c>
      <c r="R71" s="148"/>
    </row>
    <row r="72" spans="1:18" ht="13.8">
      <c r="A72" s="282" t="s">
        <v>294</v>
      </c>
      <c r="B72" s="77" t="s">
        <v>187</v>
      </c>
      <c r="C72" s="275" t="s">
        <v>353</v>
      </c>
      <c r="D72" s="272" t="s">
        <v>197</v>
      </c>
      <c r="E72" s="274">
        <v>1</v>
      </c>
      <c r="F72" s="241"/>
      <c r="G72" s="67"/>
      <c r="H72" s="67"/>
      <c r="I72" s="67"/>
      <c r="J72" s="67"/>
      <c r="K72" s="242">
        <f t="shared" si="6"/>
        <v>0</v>
      </c>
      <c r="L72" s="242">
        <f t="shared" si="7"/>
        <v>0</v>
      </c>
      <c r="M72" s="242">
        <f t="shared" si="8"/>
        <v>0</v>
      </c>
      <c r="N72" s="242">
        <f t="shared" si="9"/>
        <v>0</v>
      </c>
      <c r="O72" s="242">
        <f t="shared" si="10"/>
        <v>0</v>
      </c>
      <c r="P72" s="242">
        <f t="shared" si="11"/>
        <v>0</v>
      </c>
      <c r="R72" s="148"/>
    </row>
    <row r="73" spans="1:18" ht="13.8">
      <c r="A73" s="282" t="s">
        <v>296</v>
      </c>
      <c r="B73" s="77" t="s">
        <v>187</v>
      </c>
      <c r="C73" s="275" t="s">
        <v>354</v>
      </c>
      <c r="D73" s="272" t="s">
        <v>197</v>
      </c>
      <c r="E73" s="274">
        <v>1</v>
      </c>
      <c r="F73" s="241"/>
      <c r="G73" s="67"/>
      <c r="H73" s="67"/>
      <c r="I73" s="67"/>
      <c r="J73" s="67"/>
      <c r="K73" s="242">
        <f t="shared" si="6"/>
        <v>0</v>
      </c>
      <c r="L73" s="242">
        <f t="shared" si="7"/>
        <v>0</v>
      </c>
      <c r="M73" s="242">
        <f t="shared" si="8"/>
        <v>0</v>
      </c>
      <c r="N73" s="242">
        <f t="shared" si="9"/>
        <v>0</v>
      </c>
      <c r="O73" s="242">
        <f t="shared" si="10"/>
        <v>0</v>
      </c>
      <c r="P73" s="242">
        <f t="shared" si="11"/>
        <v>0</v>
      </c>
      <c r="R73" s="148"/>
    </row>
    <row r="74" spans="1:18" ht="13.8">
      <c r="A74" s="282" t="s">
        <v>298</v>
      </c>
      <c r="B74" s="77" t="s">
        <v>187</v>
      </c>
      <c r="C74" s="275" t="s">
        <v>355</v>
      </c>
      <c r="D74" s="272" t="s">
        <v>197</v>
      </c>
      <c r="E74" s="274">
        <v>1</v>
      </c>
      <c r="F74" s="241"/>
      <c r="G74" s="67"/>
      <c r="H74" s="67"/>
      <c r="I74" s="67"/>
      <c r="J74" s="67"/>
      <c r="K74" s="242">
        <f t="shared" si="6"/>
        <v>0</v>
      </c>
      <c r="L74" s="242">
        <f t="shared" si="7"/>
        <v>0</v>
      </c>
      <c r="M74" s="242">
        <f t="shared" si="8"/>
        <v>0</v>
      </c>
      <c r="N74" s="242">
        <f t="shared" si="9"/>
        <v>0</v>
      </c>
      <c r="O74" s="242">
        <f t="shared" si="10"/>
        <v>0</v>
      </c>
      <c r="P74" s="242">
        <f t="shared" si="11"/>
        <v>0</v>
      </c>
      <c r="R74" s="148"/>
    </row>
    <row r="75" spans="1:18" ht="13.8">
      <c r="A75" s="282" t="s">
        <v>300</v>
      </c>
      <c r="B75" s="77" t="s">
        <v>187</v>
      </c>
      <c r="C75" s="271" t="s">
        <v>356</v>
      </c>
      <c r="D75" s="272" t="s">
        <v>197</v>
      </c>
      <c r="E75" s="286">
        <v>1</v>
      </c>
      <c r="F75" s="241"/>
      <c r="G75" s="67"/>
      <c r="H75" s="67"/>
      <c r="I75" s="67"/>
      <c r="J75" s="67"/>
      <c r="K75" s="242">
        <f t="shared" si="6"/>
        <v>0</v>
      </c>
      <c r="L75" s="242">
        <f t="shared" si="7"/>
        <v>0</v>
      </c>
      <c r="M75" s="242">
        <f t="shared" si="8"/>
        <v>0</v>
      </c>
      <c r="N75" s="242">
        <f t="shared" si="9"/>
        <v>0</v>
      </c>
      <c r="O75" s="242">
        <f t="shared" si="10"/>
        <v>0</v>
      </c>
      <c r="P75" s="242">
        <f t="shared" si="11"/>
        <v>0</v>
      </c>
      <c r="R75" s="148"/>
    </row>
    <row r="76" spans="1:18" ht="13.8">
      <c r="A76" s="282" t="s">
        <v>302</v>
      </c>
      <c r="B76" s="77" t="s">
        <v>187</v>
      </c>
      <c r="C76" s="271" t="s">
        <v>357</v>
      </c>
      <c r="D76" s="272" t="s">
        <v>197</v>
      </c>
      <c r="E76" s="286">
        <v>1</v>
      </c>
      <c r="F76" s="241"/>
      <c r="G76" s="67"/>
      <c r="H76" s="67"/>
      <c r="I76" s="67"/>
      <c r="J76" s="67"/>
      <c r="K76" s="242">
        <f t="shared" si="6"/>
        <v>0</v>
      </c>
      <c r="L76" s="242">
        <f t="shared" si="7"/>
        <v>0</v>
      </c>
      <c r="M76" s="242">
        <f t="shared" si="8"/>
        <v>0</v>
      </c>
      <c r="N76" s="242">
        <f t="shared" si="9"/>
        <v>0</v>
      </c>
      <c r="O76" s="242">
        <f t="shared" si="10"/>
        <v>0</v>
      </c>
      <c r="P76" s="242">
        <f t="shared" si="11"/>
        <v>0</v>
      </c>
      <c r="R76" s="148"/>
    </row>
    <row r="77" spans="1:18" ht="13.8">
      <c r="A77" s="282" t="s">
        <v>304</v>
      </c>
      <c r="B77" s="77" t="s">
        <v>187</v>
      </c>
      <c r="C77" s="271" t="s">
        <v>358</v>
      </c>
      <c r="D77" s="272" t="s">
        <v>197</v>
      </c>
      <c r="E77" s="274">
        <v>1</v>
      </c>
      <c r="F77" s="241"/>
      <c r="G77" s="67"/>
      <c r="H77" s="67"/>
      <c r="I77" s="67"/>
      <c r="J77" s="67"/>
      <c r="K77" s="242">
        <f t="shared" si="6"/>
        <v>0</v>
      </c>
      <c r="L77" s="242">
        <f t="shared" si="7"/>
        <v>0</v>
      </c>
      <c r="M77" s="242">
        <f t="shared" si="8"/>
        <v>0</v>
      </c>
      <c r="N77" s="242">
        <f t="shared" si="9"/>
        <v>0</v>
      </c>
      <c r="O77" s="242">
        <f t="shared" si="10"/>
        <v>0</v>
      </c>
      <c r="P77" s="242">
        <f t="shared" si="11"/>
        <v>0</v>
      </c>
      <c r="R77" s="148"/>
    </row>
    <row r="78" spans="1:18" ht="13.8">
      <c r="A78" s="282" t="s">
        <v>306</v>
      </c>
      <c r="B78" s="77" t="s">
        <v>187</v>
      </c>
      <c r="C78" s="271" t="s">
        <v>359</v>
      </c>
      <c r="D78" s="272" t="s">
        <v>197</v>
      </c>
      <c r="E78" s="274">
        <v>1</v>
      </c>
      <c r="F78" s="241"/>
      <c r="G78" s="67"/>
      <c r="H78" s="67"/>
      <c r="I78" s="67"/>
      <c r="J78" s="67"/>
      <c r="K78" s="242">
        <f t="shared" si="6"/>
        <v>0</v>
      </c>
      <c r="L78" s="242">
        <f t="shared" si="7"/>
        <v>0</v>
      </c>
      <c r="M78" s="242">
        <f t="shared" si="8"/>
        <v>0</v>
      </c>
      <c r="N78" s="242">
        <f t="shared" si="9"/>
        <v>0</v>
      </c>
      <c r="O78" s="242">
        <f t="shared" si="10"/>
        <v>0</v>
      </c>
      <c r="P78" s="242">
        <f t="shared" si="11"/>
        <v>0</v>
      </c>
      <c r="R78" s="148"/>
    </row>
    <row r="79" spans="1:18" ht="13.8">
      <c r="A79" s="282" t="s">
        <v>308</v>
      </c>
      <c r="B79" s="77" t="s">
        <v>187</v>
      </c>
      <c r="C79" s="278" t="s">
        <v>360</v>
      </c>
      <c r="D79" s="272" t="s">
        <v>197</v>
      </c>
      <c r="E79" s="274">
        <v>1</v>
      </c>
      <c r="F79" s="241"/>
      <c r="G79" s="67"/>
      <c r="H79" s="67"/>
      <c r="I79" s="67"/>
      <c r="J79" s="67"/>
      <c r="K79" s="242">
        <f t="shared" si="6"/>
        <v>0</v>
      </c>
      <c r="L79" s="242">
        <f t="shared" si="7"/>
        <v>0</v>
      </c>
      <c r="M79" s="242">
        <f t="shared" si="8"/>
        <v>0</v>
      </c>
      <c r="N79" s="242">
        <f t="shared" si="9"/>
        <v>0</v>
      </c>
      <c r="O79" s="242">
        <f t="shared" si="10"/>
        <v>0</v>
      </c>
      <c r="P79" s="242">
        <f t="shared" si="11"/>
        <v>0</v>
      </c>
      <c r="R79" s="148"/>
    </row>
    <row r="80" spans="1:18" ht="13.8">
      <c r="A80" s="282" t="s">
        <v>310</v>
      </c>
      <c r="B80" s="77" t="s">
        <v>187</v>
      </c>
      <c r="C80" s="275" t="s">
        <v>384</v>
      </c>
      <c r="D80" s="272" t="s">
        <v>204</v>
      </c>
      <c r="E80" s="277">
        <v>36</v>
      </c>
      <c r="F80" s="241"/>
      <c r="G80" s="67"/>
      <c r="H80" s="67"/>
      <c r="I80" s="67"/>
      <c r="J80" s="67"/>
      <c r="K80" s="242">
        <f t="shared" si="6"/>
        <v>0</v>
      </c>
      <c r="L80" s="242">
        <f t="shared" si="7"/>
        <v>0</v>
      </c>
      <c r="M80" s="242">
        <f t="shared" si="8"/>
        <v>0</v>
      </c>
      <c r="N80" s="242">
        <f t="shared" si="9"/>
        <v>0</v>
      </c>
      <c r="O80" s="242">
        <f t="shared" si="10"/>
        <v>0</v>
      </c>
      <c r="P80" s="242">
        <f t="shared" si="11"/>
        <v>0</v>
      </c>
      <c r="R80" s="148"/>
    </row>
    <row r="81" spans="1:18" ht="13.8">
      <c r="A81" s="282" t="s">
        <v>311</v>
      </c>
      <c r="B81" s="77" t="s">
        <v>187</v>
      </c>
      <c r="C81" s="275" t="s">
        <v>385</v>
      </c>
      <c r="D81" s="272" t="s">
        <v>204</v>
      </c>
      <c r="E81" s="277">
        <v>12</v>
      </c>
      <c r="F81" s="241"/>
      <c r="G81" s="67"/>
      <c r="H81" s="67"/>
      <c r="I81" s="67"/>
      <c r="J81" s="67"/>
      <c r="K81" s="242">
        <f t="shared" ref="K81:K112" si="12">SUM(H81:J81)</f>
        <v>0</v>
      </c>
      <c r="L81" s="242">
        <f t="shared" ref="L81:L112" si="13">ROUND(E81*F81,2)</f>
        <v>0</v>
      </c>
      <c r="M81" s="242">
        <f t="shared" ref="M81:M112" si="14">ROUND(E81*H81,2)</f>
        <v>0</v>
      </c>
      <c r="N81" s="242">
        <f t="shared" ref="N81:N112" si="15">ROUND(E81*I81,2)</f>
        <v>0</v>
      </c>
      <c r="O81" s="242">
        <f t="shared" ref="O81:O112" si="16">ROUND(E81*J81,2)</f>
        <v>0</v>
      </c>
      <c r="P81" s="242">
        <f t="shared" ref="P81:P112" si="17">SUM(M81:O81)</f>
        <v>0</v>
      </c>
      <c r="R81" s="148"/>
    </row>
    <row r="82" spans="1:18" ht="13.8">
      <c r="A82" s="282" t="s">
        <v>313</v>
      </c>
      <c r="B82" s="77" t="s">
        <v>187</v>
      </c>
      <c r="C82" s="275" t="s">
        <v>386</v>
      </c>
      <c r="D82" s="272" t="s">
        <v>204</v>
      </c>
      <c r="E82" s="277">
        <v>12</v>
      </c>
      <c r="F82" s="241"/>
      <c r="G82" s="67"/>
      <c r="H82" s="67"/>
      <c r="I82" s="67"/>
      <c r="J82" s="67"/>
      <c r="K82" s="242">
        <f t="shared" si="12"/>
        <v>0</v>
      </c>
      <c r="L82" s="242">
        <f t="shared" si="13"/>
        <v>0</v>
      </c>
      <c r="M82" s="242">
        <f t="shared" si="14"/>
        <v>0</v>
      </c>
      <c r="N82" s="242">
        <f t="shared" si="15"/>
        <v>0</v>
      </c>
      <c r="O82" s="242">
        <f t="shared" si="16"/>
        <v>0</v>
      </c>
      <c r="P82" s="242">
        <f t="shared" si="17"/>
        <v>0</v>
      </c>
      <c r="R82" s="148"/>
    </row>
    <row r="83" spans="1:18" ht="13.8">
      <c r="A83" s="282" t="s">
        <v>315</v>
      </c>
      <c r="B83" s="77" t="s">
        <v>187</v>
      </c>
      <c r="C83" s="271" t="s">
        <v>387</v>
      </c>
      <c r="D83" s="272" t="s">
        <v>204</v>
      </c>
      <c r="E83" s="277">
        <v>8</v>
      </c>
      <c r="F83" s="241"/>
      <c r="G83" s="67"/>
      <c r="H83" s="67"/>
      <c r="I83" s="67"/>
      <c r="J83" s="67"/>
      <c r="K83" s="242">
        <f t="shared" si="12"/>
        <v>0</v>
      </c>
      <c r="L83" s="242">
        <f t="shared" si="13"/>
        <v>0</v>
      </c>
      <c r="M83" s="242">
        <f t="shared" si="14"/>
        <v>0</v>
      </c>
      <c r="N83" s="242">
        <f t="shared" si="15"/>
        <v>0</v>
      </c>
      <c r="O83" s="242">
        <f t="shared" si="16"/>
        <v>0</v>
      </c>
      <c r="P83" s="242">
        <f t="shared" si="17"/>
        <v>0</v>
      </c>
      <c r="R83" s="148"/>
    </row>
    <row r="84" spans="1:18" ht="26.4">
      <c r="A84" s="282" t="s">
        <v>317</v>
      </c>
      <c r="B84" s="77" t="s">
        <v>187</v>
      </c>
      <c r="C84" s="275" t="s">
        <v>381</v>
      </c>
      <c r="D84" s="272" t="s">
        <v>204</v>
      </c>
      <c r="E84" s="277">
        <v>36</v>
      </c>
      <c r="F84" s="241"/>
      <c r="G84" s="67"/>
      <c r="H84" s="67"/>
      <c r="I84" s="67"/>
      <c r="J84" s="67"/>
      <c r="K84" s="242">
        <f t="shared" si="12"/>
        <v>0</v>
      </c>
      <c r="L84" s="242">
        <f t="shared" si="13"/>
        <v>0</v>
      </c>
      <c r="M84" s="242">
        <f t="shared" si="14"/>
        <v>0</v>
      </c>
      <c r="N84" s="242">
        <f t="shared" si="15"/>
        <v>0</v>
      </c>
      <c r="O84" s="242">
        <f t="shared" si="16"/>
        <v>0</v>
      </c>
      <c r="P84" s="242">
        <f t="shared" si="17"/>
        <v>0</v>
      </c>
      <c r="R84" s="148"/>
    </row>
    <row r="85" spans="1:18" ht="13.8">
      <c r="A85" s="282" t="s">
        <v>318</v>
      </c>
      <c r="B85" s="77" t="s">
        <v>187</v>
      </c>
      <c r="C85" s="275" t="s">
        <v>388</v>
      </c>
      <c r="D85" s="272" t="s">
        <v>204</v>
      </c>
      <c r="E85" s="277">
        <v>12</v>
      </c>
      <c r="F85" s="241"/>
      <c r="G85" s="67"/>
      <c r="H85" s="67"/>
      <c r="I85" s="67"/>
      <c r="J85" s="67"/>
      <c r="K85" s="242">
        <f t="shared" si="12"/>
        <v>0</v>
      </c>
      <c r="L85" s="242">
        <f t="shared" si="13"/>
        <v>0</v>
      </c>
      <c r="M85" s="242">
        <f t="shared" si="14"/>
        <v>0</v>
      </c>
      <c r="N85" s="242">
        <f t="shared" si="15"/>
        <v>0</v>
      </c>
      <c r="O85" s="242">
        <f t="shared" si="16"/>
        <v>0</v>
      </c>
      <c r="P85" s="242">
        <f t="shared" si="17"/>
        <v>0</v>
      </c>
      <c r="R85" s="148"/>
    </row>
    <row r="86" spans="1:18" ht="13.8">
      <c r="A86" s="282" t="s">
        <v>319</v>
      </c>
      <c r="B86" s="77" t="s">
        <v>187</v>
      </c>
      <c r="C86" s="275" t="s">
        <v>389</v>
      </c>
      <c r="D86" s="272" t="s">
        <v>204</v>
      </c>
      <c r="E86" s="277">
        <v>12</v>
      </c>
      <c r="F86" s="241"/>
      <c r="G86" s="67"/>
      <c r="H86" s="67"/>
      <c r="I86" s="67"/>
      <c r="J86" s="67"/>
      <c r="K86" s="242">
        <f t="shared" si="12"/>
        <v>0</v>
      </c>
      <c r="L86" s="242">
        <f t="shared" si="13"/>
        <v>0</v>
      </c>
      <c r="M86" s="242">
        <f t="shared" si="14"/>
        <v>0</v>
      </c>
      <c r="N86" s="242">
        <f t="shared" si="15"/>
        <v>0</v>
      </c>
      <c r="O86" s="242">
        <f t="shared" si="16"/>
        <v>0</v>
      </c>
      <c r="P86" s="242">
        <f t="shared" si="17"/>
        <v>0</v>
      </c>
      <c r="R86" s="148"/>
    </row>
    <row r="87" spans="1:18" ht="26.4">
      <c r="A87" s="282" t="s">
        <v>321</v>
      </c>
      <c r="B87" s="77" t="s">
        <v>187</v>
      </c>
      <c r="C87" s="278" t="s">
        <v>390</v>
      </c>
      <c r="D87" s="272" t="s">
        <v>204</v>
      </c>
      <c r="E87" s="277">
        <v>8</v>
      </c>
      <c r="F87" s="241"/>
      <c r="G87" s="67"/>
      <c r="H87" s="67"/>
      <c r="I87" s="67"/>
      <c r="J87" s="67"/>
      <c r="K87" s="242">
        <f t="shared" si="12"/>
        <v>0</v>
      </c>
      <c r="L87" s="242">
        <f t="shared" si="13"/>
        <v>0</v>
      </c>
      <c r="M87" s="242">
        <f t="shared" si="14"/>
        <v>0</v>
      </c>
      <c r="N87" s="242">
        <f t="shared" si="15"/>
        <v>0</v>
      </c>
      <c r="O87" s="242">
        <f t="shared" si="16"/>
        <v>0</v>
      </c>
      <c r="P87" s="242">
        <f t="shared" si="17"/>
        <v>0</v>
      </c>
      <c r="R87" s="148"/>
    </row>
    <row r="88" spans="1:18" ht="26.4">
      <c r="A88" s="282" t="s">
        <v>323</v>
      </c>
      <c r="B88" s="77" t="s">
        <v>187</v>
      </c>
      <c r="C88" s="278" t="s">
        <v>361</v>
      </c>
      <c r="D88" s="272" t="s">
        <v>221</v>
      </c>
      <c r="E88" s="274">
        <v>2</v>
      </c>
      <c r="F88" s="241"/>
      <c r="G88" s="67"/>
      <c r="H88" s="67"/>
      <c r="I88" s="67"/>
      <c r="J88" s="67"/>
      <c r="K88" s="242">
        <f t="shared" si="12"/>
        <v>0</v>
      </c>
      <c r="L88" s="242">
        <f t="shared" si="13"/>
        <v>0</v>
      </c>
      <c r="M88" s="242">
        <f t="shared" si="14"/>
        <v>0</v>
      </c>
      <c r="N88" s="242">
        <f t="shared" si="15"/>
        <v>0</v>
      </c>
      <c r="O88" s="242">
        <f t="shared" si="16"/>
        <v>0</v>
      </c>
      <c r="P88" s="242">
        <f t="shared" si="17"/>
        <v>0</v>
      </c>
      <c r="R88" s="148"/>
    </row>
    <row r="89" spans="1:18" ht="14.25" customHeight="1">
      <c r="A89" s="282" t="s">
        <v>325</v>
      </c>
      <c r="B89" s="77" t="s">
        <v>187</v>
      </c>
      <c r="C89" s="275" t="s">
        <v>307</v>
      </c>
      <c r="D89" s="272" t="s">
        <v>221</v>
      </c>
      <c r="E89" s="274">
        <v>16</v>
      </c>
      <c r="F89" s="241"/>
      <c r="G89" s="67"/>
      <c r="H89" s="67"/>
      <c r="I89" s="67"/>
      <c r="J89" s="67"/>
      <c r="K89" s="242">
        <f t="shared" si="12"/>
        <v>0</v>
      </c>
      <c r="L89" s="242">
        <f t="shared" si="13"/>
        <v>0</v>
      </c>
      <c r="M89" s="242">
        <f t="shared" si="14"/>
        <v>0</v>
      </c>
      <c r="N89" s="242">
        <f t="shared" si="15"/>
        <v>0</v>
      </c>
      <c r="O89" s="242">
        <f t="shared" si="16"/>
        <v>0</v>
      </c>
      <c r="P89" s="242">
        <f t="shared" si="17"/>
        <v>0</v>
      </c>
      <c r="R89" s="148"/>
    </row>
    <row r="90" spans="1:18" ht="14.25" customHeight="1">
      <c r="A90" s="282" t="s">
        <v>327</v>
      </c>
      <c r="B90" s="77" t="s">
        <v>187</v>
      </c>
      <c r="C90" s="275" t="s">
        <v>309</v>
      </c>
      <c r="D90" s="272" t="s">
        <v>221</v>
      </c>
      <c r="E90" s="274">
        <v>10</v>
      </c>
      <c r="F90" s="241"/>
      <c r="G90" s="67"/>
      <c r="H90" s="67"/>
      <c r="I90" s="67"/>
      <c r="J90" s="67"/>
      <c r="K90" s="242">
        <f t="shared" si="12"/>
        <v>0</v>
      </c>
      <c r="L90" s="242">
        <f t="shared" si="13"/>
        <v>0</v>
      </c>
      <c r="M90" s="242">
        <f t="shared" si="14"/>
        <v>0</v>
      </c>
      <c r="N90" s="242">
        <f t="shared" si="15"/>
        <v>0</v>
      </c>
      <c r="O90" s="242">
        <f t="shared" si="16"/>
        <v>0</v>
      </c>
      <c r="P90" s="242">
        <f t="shared" si="17"/>
        <v>0</v>
      </c>
      <c r="R90" s="148"/>
    </row>
    <row r="91" spans="1:18" ht="26.4">
      <c r="A91" s="282" t="s">
        <v>329</v>
      </c>
      <c r="B91" s="77" t="s">
        <v>187</v>
      </c>
      <c r="C91" s="275" t="s">
        <v>326</v>
      </c>
      <c r="D91" s="272" t="s">
        <v>221</v>
      </c>
      <c r="E91" s="274">
        <v>2</v>
      </c>
      <c r="F91" s="241"/>
      <c r="G91" s="67"/>
      <c r="H91" s="67"/>
      <c r="I91" s="67"/>
      <c r="J91" s="67"/>
      <c r="K91" s="242">
        <f t="shared" si="12"/>
        <v>0</v>
      </c>
      <c r="L91" s="242">
        <f t="shared" si="13"/>
        <v>0</v>
      </c>
      <c r="M91" s="242">
        <f t="shared" si="14"/>
        <v>0</v>
      </c>
      <c r="N91" s="242">
        <f t="shared" si="15"/>
        <v>0</v>
      </c>
      <c r="O91" s="242">
        <f t="shared" si="16"/>
        <v>0</v>
      </c>
      <c r="P91" s="242">
        <f t="shared" si="17"/>
        <v>0</v>
      </c>
      <c r="R91" s="148"/>
    </row>
    <row r="92" spans="1:18" ht="26.4">
      <c r="A92" s="282" t="s">
        <v>331</v>
      </c>
      <c r="B92" s="77" t="s">
        <v>187</v>
      </c>
      <c r="C92" s="275" t="s">
        <v>328</v>
      </c>
      <c r="D92" s="272" t="s">
        <v>221</v>
      </c>
      <c r="E92" s="274">
        <v>4</v>
      </c>
      <c r="F92" s="241"/>
      <c r="G92" s="67"/>
      <c r="H92" s="67"/>
      <c r="I92" s="67"/>
      <c r="J92" s="67"/>
      <c r="K92" s="242">
        <f t="shared" si="12"/>
        <v>0</v>
      </c>
      <c r="L92" s="242">
        <f t="shared" si="13"/>
        <v>0</v>
      </c>
      <c r="M92" s="242">
        <f t="shared" si="14"/>
        <v>0</v>
      </c>
      <c r="N92" s="242">
        <f t="shared" si="15"/>
        <v>0</v>
      </c>
      <c r="O92" s="242">
        <f t="shared" si="16"/>
        <v>0</v>
      </c>
      <c r="P92" s="242">
        <f t="shared" si="17"/>
        <v>0</v>
      </c>
      <c r="R92" s="148"/>
    </row>
    <row r="93" spans="1:18" ht="14.25" customHeight="1">
      <c r="A93" s="282" t="s">
        <v>333</v>
      </c>
      <c r="B93" s="77" t="s">
        <v>187</v>
      </c>
      <c r="C93" s="278" t="s">
        <v>330</v>
      </c>
      <c r="D93" s="272" t="s">
        <v>221</v>
      </c>
      <c r="E93" s="274">
        <v>1</v>
      </c>
      <c r="F93" s="241"/>
      <c r="G93" s="67"/>
      <c r="H93" s="67"/>
      <c r="I93" s="67"/>
      <c r="J93" s="67"/>
      <c r="K93" s="242">
        <f t="shared" si="12"/>
        <v>0</v>
      </c>
      <c r="L93" s="242">
        <f t="shared" si="13"/>
        <v>0</v>
      </c>
      <c r="M93" s="242">
        <f t="shared" si="14"/>
        <v>0</v>
      </c>
      <c r="N93" s="242">
        <f t="shared" si="15"/>
        <v>0</v>
      </c>
      <c r="O93" s="242">
        <f t="shared" si="16"/>
        <v>0</v>
      </c>
      <c r="P93" s="242">
        <f t="shared" si="17"/>
        <v>0</v>
      </c>
      <c r="R93" s="148"/>
    </row>
    <row r="94" spans="1:18" ht="14.25" customHeight="1">
      <c r="A94" s="282" t="s">
        <v>335</v>
      </c>
      <c r="B94" s="77" t="s">
        <v>187</v>
      </c>
      <c r="C94" s="278" t="s">
        <v>332</v>
      </c>
      <c r="D94" s="272" t="s">
        <v>221</v>
      </c>
      <c r="E94" s="274">
        <v>1</v>
      </c>
      <c r="F94" s="241"/>
      <c r="G94" s="67"/>
      <c r="H94" s="67"/>
      <c r="I94" s="67"/>
      <c r="J94" s="67"/>
      <c r="K94" s="242">
        <f t="shared" si="12"/>
        <v>0</v>
      </c>
      <c r="L94" s="242">
        <f t="shared" si="13"/>
        <v>0</v>
      </c>
      <c r="M94" s="242">
        <f t="shared" si="14"/>
        <v>0</v>
      </c>
      <c r="N94" s="242">
        <f t="shared" si="15"/>
        <v>0</v>
      </c>
      <c r="O94" s="242">
        <f t="shared" si="16"/>
        <v>0</v>
      </c>
      <c r="P94" s="242">
        <f t="shared" si="17"/>
        <v>0</v>
      </c>
      <c r="R94" s="148"/>
    </row>
    <row r="95" spans="1:18" ht="14.25" customHeight="1">
      <c r="A95" s="282" t="s">
        <v>336</v>
      </c>
      <c r="B95" s="77" t="s">
        <v>187</v>
      </c>
      <c r="C95" s="278" t="s">
        <v>337</v>
      </c>
      <c r="D95" s="272" t="s">
        <v>221</v>
      </c>
      <c r="E95" s="274">
        <v>1</v>
      </c>
      <c r="F95" s="241"/>
      <c r="G95" s="67"/>
      <c r="H95" s="67"/>
      <c r="I95" s="67"/>
      <c r="J95" s="67"/>
      <c r="K95" s="242">
        <f t="shared" si="12"/>
        <v>0</v>
      </c>
      <c r="L95" s="242">
        <f t="shared" si="13"/>
        <v>0</v>
      </c>
      <c r="M95" s="242">
        <f t="shared" si="14"/>
        <v>0</v>
      </c>
      <c r="N95" s="242">
        <f t="shared" si="15"/>
        <v>0</v>
      </c>
      <c r="O95" s="242">
        <f t="shared" si="16"/>
        <v>0</v>
      </c>
      <c r="P95" s="242">
        <f t="shared" si="17"/>
        <v>0</v>
      </c>
      <c r="R95" s="148"/>
    </row>
    <row r="96" spans="1:18" ht="14.25" customHeight="1">
      <c r="A96" s="282" t="s">
        <v>338</v>
      </c>
      <c r="B96" s="77" t="s">
        <v>187</v>
      </c>
      <c r="C96" s="278" t="s">
        <v>255</v>
      </c>
      <c r="D96" s="272" t="s">
        <v>221</v>
      </c>
      <c r="E96" s="274">
        <v>1</v>
      </c>
      <c r="F96" s="241"/>
      <c r="G96" s="67"/>
      <c r="H96" s="67"/>
      <c r="I96" s="67"/>
      <c r="J96" s="67"/>
      <c r="K96" s="242">
        <f t="shared" si="12"/>
        <v>0</v>
      </c>
      <c r="L96" s="242">
        <f t="shared" si="13"/>
        <v>0</v>
      </c>
      <c r="M96" s="242">
        <f t="shared" si="14"/>
        <v>0</v>
      </c>
      <c r="N96" s="242">
        <f t="shared" si="15"/>
        <v>0</v>
      </c>
      <c r="O96" s="242">
        <f t="shared" si="16"/>
        <v>0</v>
      </c>
      <c r="P96" s="242">
        <f t="shared" si="17"/>
        <v>0</v>
      </c>
      <c r="R96" s="148"/>
    </row>
    <row r="97" spans="1:18" ht="14.25" customHeight="1">
      <c r="A97" s="282" t="s">
        <v>340</v>
      </c>
      <c r="B97" s="77" t="s">
        <v>187</v>
      </c>
      <c r="C97" s="278" t="s">
        <v>339</v>
      </c>
      <c r="D97" s="272" t="s">
        <v>221</v>
      </c>
      <c r="E97" s="274">
        <v>1</v>
      </c>
      <c r="F97" s="241"/>
      <c r="G97" s="67"/>
      <c r="H97" s="67"/>
      <c r="I97" s="67"/>
      <c r="J97" s="67"/>
      <c r="K97" s="242">
        <f t="shared" si="12"/>
        <v>0</v>
      </c>
      <c r="L97" s="242">
        <f t="shared" si="13"/>
        <v>0</v>
      </c>
      <c r="M97" s="242">
        <f t="shared" si="14"/>
        <v>0</v>
      </c>
      <c r="N97" s="242">
        <f t="shared" si="15"/>
        <v>0</v>
      </c>
      <c r="O97" s="242">
        <f t="shared" si="16"/>
        <v>0</v>
      </c>
      <c r="P97" s="242">
        <f t="shared" si="17"/>
        <v>0</v>
      </c>
      <c r="R97" s="148"/>
    </row>
    <row r="98" spans="1:18" ht="14.25" customHeight="1">
      <c r="A98" s="282" t="s">
        <v>362</v>
      </c>
      <c r="B98" s="77" t="s">
        <v>187</v>
      </c>
      <c r="C98" s="278" t="s">
        <v>341</v>
      </c>
      <c r="D98" s="272" t="s">
        <v>221</v>
      </c>
      <c r="E98" s="274">
        <v>1</v>
      </c>
      <c r="F98" s="241"/>
      <c r="G98" s="67"/>
      <c r="H98" s="67"/>
      <c r="I98" s="67"/>
      <c r="J98" s="67"/>
      <c r="K98" s="242">
        <f t="shared" si="12"/>
        <v>0</v>
      </c>
      <c r="L98" s="242">
        <f t="shared" si="13"/>
        <v>0</v>
      </c>
      <c r="M98" s="242">
        <f t="shared" si="14"/>
        <v>0</v>
      </c>
      <c r="N98" s="242">
        <f t="shared" si="15"/>
        <v>0</v>
      </c>
      <c r="O98" s="242">
        <f t="shared" si="16"/>
        <v>0</v>
      </c>
      <c r="P98" s="242">
        <f t="shared" si="17"/>
        <v>0</v>
      </c>
      <c r="R98" s="148"/>
    </row>
    <row r="99" spans="1:18" ht="13.8">
      <c r="A99" s="287"/>
      <c r="B99" s="77"/>
      <c r="C99" s="287"/>
      <c r="D99" s="287"/>
      <c r="E99" s="287"/>
      <c r="F99" s="241"/>
      <c r="G99" s="67"/>
      <c r="H99" s="67"/>
      <c r="I99" s="67"/>
      <c r="J99" s="67"/>
      <c r="K99" s="242">
        <f t="shared" si="12"/>
        <v>0</v>
      </c>
      <c r="L99" s="242">
        <f t="shared" si="13"/>
        <v>0</v>
      </c>
      <c r="M99" s="242">
        <f t="shared" si="14"/>
        <v>0</v>
      </c>
      <c r="N99" s="242">
        <f t="shared" si="15"/>
        <v>0</v>
      </c>
      <c r="O99" s="242">
        <f t="shared" si="16"/>
        <v>0</v>
      </c>
      <c r="P99" s="242">
        <f t="shared" si="17"/>
        <v>0</v>
      </c>
      <c r="R99" s="148"/>
    </row>
    <row r="100" spans="1:18" ht="13.8">
      <c r="A100" s="279"/>
      <c r="B100" s="77"/>
      <c r="C100" s="280" t="s">
        <v>363</v>
      </c>
      <c r="D100" s="281"/>
      <c r="E100" s="281"/>
      <c r="F100" s="241"/>
      <c r="G100" s="67"/>
      <c r="H100" s="67"/>
      <c r="I100" s="67"/>
      <c r="J100" s="67"/>
      <c r="K100" s="242">
        <f t="shared" si="12"/>
        <v>0</v>
      </c>
      <c r="L100" s="242">
        <f t="shared" si="13"/>
        <v>0</v>
      </c>
      <c r="M100" s="242">
        <f t="shared" si="14"/>
        <v>0</v>
      </c>
      <c r="N100" s="242">
        <f t="shared" si="15"/>
        <v>0</v>
      </c>
      <c r="O100" s="242">
        <f t="shared" si="16"/>
        <v>0</v>
      </c>
      <c r="P100" s="242">
        <f t="shared" si="17"/>
        <v>0</v>
      </c>
      <c r="R100" s="148"/>
    </row>
    <row r="101" spans="1:18" ht="26.4">
      <c r="A101" s="288">
        <v>1</v>
      </c>
      <c r="B101" s="77" t="s">
        <v>187</v>
      </c>
      <c r="C101" s="279" t="s">
        <v>364</v>
      </c>
      <c r="D101" s="289" t="s">
        <v>197</v>
      </c>
      <c r="E101" s="289">
        <v>2</v>
      </c>
      <c r="F101" s="241"/>
      <c r="G101" s="67"/>
      <c r="H101" s="67"/>
      <c r="I101" s="67"/>
      <c r="J101" s="67"/>
      <c r="K101" s="242">
        <f t="shared" si="12"/>
        <v>0</v>
      </c>
      <c r="L101" s="242">
        <f t="shared" si="13"/>
        <v>0</v>
      </c>
      <c r="M101" s="242">
        <f t="shared" si="14"/>
        <v>0</v>
      </c>
      <c r="N101" s="242">
        <f t="shared" si="15"/>
        <v>0</v>
      </c>
      <c r="O101" s="242">
        <f t="shared" si="16"/>
        <v>0</v>
      </c>
      <c r="P101" s="242">
        <f t="shared" si="17"/>
        <v>0</v>
      </c>
      <c r="R101" s="148"/>
    </row>
    <row r="102" spans="1:18" ht="26.4">
      <c r="A102" s="288">
        <v>2</v>
      </c>
      <c r="B102" s="77" t="s">
        <v>187</v>
      </c>
      <c r="C102" s="279" t="s">
        <v>365</v>
      </c>
      <c r="D102" s="289" t="s">
        <v>197</v>
      </c>
      <c r="E102" s="289">
        <v>2</v>
      </c>
      <c r="F102" s="241"/>
      <c r="G102" s="67"/>
      <c r="H102" s="67"/>
      <c r="I102" s="67"/>
      <c r="J102" s="67"/>
      <c r="K102" s="242">
        <f t="shared" si="12"/>
        <v>0</v>
      </c>
      <c r="L102" s="242">
        <f t="shared" si="13"/>
        <v>0</v>
      </c>
      <c r="M102" s="242">
        <f t="shared" si="14"/>
        <v>0</v>
      </c>
      <c r="N102" s="242">
        <f t="shared" si="15"/>
        <v>0</v>
      </c>
      <c r="O102" s="242">
        <f t="shared" si="16"/>
        <v>0</v>
      </c>
      <c r="P102" s="242">
        <f t="shared" si="17"/>
        <v>0</v>
      </c>
      <c r="R102" s="148"/>
    </row>
    <row r="103" spans="1:18" ht="26.4">
      <c r="A103" s="288">
        <v>3</v>
      </c>
      <c r="B103" s="77" t="s">
        <v>187</v>
      </c>
      <c r="C103" s="279" t="s">
        <v>366</v>
      </c>
      <c r="D103" s="289" t="s">
        <v>197</v>
      </c>
      <c r="E103" s="289">
        <v>4</v>
      </c>
      <c r="F103" s="241"/>
      <c r="G103" s="67"/>
      <c r="H103" s="67"/>
      <c r="I103" s="67"/>
      <c r="J103" s="67"/>
      <c r="K103" s="242">
        <f t="shared" si="12"/>
        <v>0</v>
      </c>
      <c r="L103" s="242">
        <f t="shared" si="13"/>
        <v>0</v>
      </c>
      <c r="M103" s="242">
        <f t="shared" si="14"/>
        <v>0</v>
      </c>
      <c r="N103" s="242">
        <f t="shared" si="15"/>
        <v>0</v>
      </c>
      <c r="O103" s="242">
        <f t="shared" si="16"/>
        <v>0</v>
      </c>
      <c r="P103" s="242">
        <f t="shared" si="17"/>
        <v>0</v>
      </c>
      <c r="R103" s="148"/>
    </row>
    <row r="104" spans="1:18" ht="26.4">
      <c r="A104" s="288">
        <v>4</v>
      </c>
      <c r="B104" s="77" t="s">
        <v>187</v>
      </c>
      <c r="C104" s="279" t="s">
        <v>367</v>
      </c>
      <c r="D104" s="289" t="s">
        <v>197</v>
      </c>
      <c r="E104" s="289">
        <v>8</v>
      </c>
      <c r="F104" s="241"/>
      <c r="G104" s="67"/>
      <c r="H104" s="67"/>
      <c r="I104" s="67"/>
      <c r="J104" s="67"/>
      <c r="K104" s="242">
        <f t="shared" si="12"/>
        <v>0</v>
      </c>
      <c r="L104" s="242">
        <f t="shared" si="13"/>
        <v>0</v>
      </c>
      <c r="M104" s="242">
        <f t="shared" si="14"/>
        <v>0</v>
      </c>
      <c r="N104" s="242">
        <f t="shared" si="15"/>
        <v>0</v>
      </c>
      <c r="O104" s="242">
        <f t="shared" si="16"/>
        <v>0</v>
      </c>
      <c r="P104" s="242">
        <f t="shared" si="17"/>
        <v>0</v>
      </c>
      <c r="R104" s="148"/>
    </row>
    <row r="105" spans="1:18" ht="26.4">
      <c r="A105" s="288">
        <v>5</v>
      </c>
      <c r="B105" s="77" t="s">
        <v>187</v>
      </c>
      <c r="C105" s="279" t="s">
        <v>368</v>
      </c>
      <c r="D105" s="289" t="s">
        <v>197</v>
      </c>
      <c r="E105" s="289">
        <v>10</v>
      </c>
      <c r="F105" s="241"/>
      <c r="G105" s="67"/>
      <c r="H105" s="67"/>
      <c r="I105" s="67"/>
      <c r="J105" s="67"/>
      <c r="K105" s="242">
        <f t="shared" si="12"/>
        <v>0</v>
      </c>
      <c r="L105" s="242">
        <f t="shared" si="13"/>
        <v>0</v>
      </c>
      <c r="M105" s="242">
        <f t="shared" si="14"/>
        <v>0</v>
      </c>
      <c r="N105" s="242">
        <f t="shared" si="15"/>
        <v>0</v>
      </c>
      <c r="O105" s="242">
        <f t="shared" si="16"/>
        <v>0</v>
      </c>
      <c r="P105" s="242">
        <f t="shared" si="17"/>
        <v>0</v>
      </c>
      <c r="R105" s="148"/>
    </row>
    <row r="106" spans="1:18" ht="26.4">
      <c r="A106" s="288">
        <v>6</v>
      </c>
      <c r="B106" s="77" t="s">
        <v>187</v>
      </c>
      <c r="C106" s="279" t="s">
        <v>369</v>
      </c>
      <c r="D106" s="289" t="s">
        <v>197</v>
      </c>
      <c r="E106" s="289">
        <v>22</v>
      </c>
      <c r="F106" s="241"/>
      <c r="G106" s="67"/>
      <c r="H106" s="67"/>
      <c r="I106" s="67"/>
      <c r="J106" s="67"/>
      <c r="K106" s="242">
        <f t="shared" si="12"/>
        <v>0</v>
      </c>
      <c r="L106" s="242">
        <f t="shared" si="13"/>
        <v>0</v>
      </c>
      <c r="M106" s="242">
        <f t="shared" si="14"/>
        <v>0</v>
      </c>
      <c r="N106" s="242">
        <f t="shared" si="15"/>
        <v>0</v>
      </c>
      <c r="O106" s="242">
        <f t="shared" si="16"/>
        <v>0</v>
      </c>
      <c r="P106" s="242">
        <f t="shared" si="17"/>
        <v>0</v>
      </c>
      <c r="R106" s="148"/>
    </row>
    <row r="107" spans="1:18" ht="26.4">
      <c r="A107" s="288">
        <v>7</v>
      </c>
      <c r="B107" s="77" t="s">
        <v>187</v>
      </c>
      <c r="C107" s="279" t="s">
        <v>370</v>
      </c>
      <c r="D107" s="289" t="s">
        <v>197</v>
      </c>
      <c r="E107" s="289">
        <v>4</v>
      </c>
      <c r="F107" s="241"/>
      <c r="G107" s="67"/>
      <c r="H107" s="67"/>
      <c r="I107" s="67"/>
      <c r="J107" s="67"/>
      <c r="K107" s="242">
        <f t="shared" si="12"/>
        <v>0</v>
      </c>
      <c r="L107" s="242">
        <f t="shared" si="13"/>
        <v>0</v>
      </c>
      <c r="M107" s="242">
        <f t="shared" si="14"/>
        <v>0</v>
      </c>
      <c r="N107" s="242">
        <f t="shared" si="15"/>
        <v>0</v>
      </c>
      <c r="O107" s="242">
        <f t="shared" si="16"/>
        <v>0</v>
      </c>
      <c r="P107" s="242">
        <f t="shared" si="17"/>
        <v>0</v>
      </c>
      <c r="R107" s="148"/>
    </row>
    <row r="108" spans="1:18" ht="13.8">
      <c r="A108" s="288">
        <v>8</v>
      </c>
      <c r="B108" s="77" t="s">
        <v>187</v>
      </c>
      <c r="C108" s="279" t="s">
        <v>371</v>
      </c>
      <c r="D108" s="289" t="s">
        <v>197</v>
      </c>
      <c r="E108" s="289">
        <v>26</v>
      </c>
      <c r="F108" s="241"/>
      <c r="G108" s="67"/>
      <c r="H108" s="67"/>
      <c r="I108" s="67"/>
      <c r="J108" s="67"/>
      <c r="K108" s="242">
        <f t="shared" si="12"/>
        <v>0</v>
      </c>
      <c r="L108" s="242">
        <f t="shared" si="13"/>
        <v>0</v>
      </c>
      <c r="M108" s="242">
        <f t="shared" si="14"/>
        <v>0</v>
      </c>
      <c r="N108" s="242">
        <f t="shared" si="15"/>
        <v>0</v>
      </c>
      <c r="O108" s="242">
        <f t="shared" si="16"/>
        <v>0</v>
      </c>
      <c r="P108" s="242">
        <f t="shared" si="17"/>
        <v>0</v>
      </c>
      <c r="R108" s="148"/>
    </row>
    <row r="109" spans="1:18" ht="13.8">
      <c r="A109" s="288">
        <v>9</v>
      </c>
      <c r="B109" s="77" t="s">
        <v>187</v>
      </c>
      <c r="C109" s="279" t="s">
        <v>372</v>
      </c>
      <c r="D109" s="289" t="s">
        <v>197</v>
      </c>
      <c r="E109" s="289">
        <v>2</v>
      </c>
      <c r="F109" s="241"/>
      <c r="G109" s="67"/>
      <c r="H109" s="67"/>
      <c r="I109" s="67"/>
      <c r="J109" s="67"/>
      <c r="K109" s="242">
        <f t="shared" si="12"/>
        <v>0</v>
      </c>
      <c r="L109" s="242">
        <f t="shared" si="13"/>
        <v>0</v>
      </c>
      <c r="M109" s="242">
        <f t="shared" si="14"/>
        <v>0</v>
      </c>
      <c r="N109" s="242">
        <f t="shared" si="15"/>
        <v>0</v>
      </c>
      <c r="O109" s="242">
        <f t="shared" si="16"/>
        <v>0</v>
      </c>
      <c r="P109" s="242">
        <f t="shared" si="17"/>
        <v>0</v>
      </c>
      <c r="R109" s="148"/>
    </row>
    <row r="110" spans="1:18" ht="13.8">
      <c r="A110" s="288">
        <v>10</v>
      </c>
      <c r="B110" s="77" t="s">
        <v>187</v>
      </c>
      <c r="C110" s="279" t="s">
        <v>373</v>
      </c>
      <c r="D110" s="289" t="s">
        <v>197</v>
      </c>
      <c r="E110" s="289">
        <v>4</v>
      </c>
      <c r="F110" s="241"/>
      <c r="G110" s="67"/>
      <c r="H110" s="67"/>
      <c r="I110" s="67"/>
      <c r="J110" s="67"/>
      <c r="K110" s="242">
        <f t="shared" si="12"/>
        <v>0</v>
      </c>
      <c r="L110" s="242">
        <f t="shared" si="13"/>
        <v>0</v>
      </c>
      <c r="M110" s="242">
        <f t="shared" si="14"/>
        <v>0</v>
      </c>
      <c r="N110" s="242">
        <f t="shared" si="15"/>
        <v>0</v>
      </c>
      <c r="O110" s="242">
        <f t="shared" si="16"/>
        <v>0</v>
      </c>
      <c r="P110" s="242">
        <f t="shared" si="17"/>
        <v>0</v>
      </c>
      <c r="R110" s="148"/>
    </row>
    <row r="111" spans="1:18" ht="26.4">
      <c r="A111" s="288">
        <v>11</v>
      </c>
      <c r="B111" s="77" t="s">
        <v>187</v>
      </c>
      <c r="C111" s="279" t="s">
        <v>391</v>
      </c>
      <c r="D111" s="289" t="s">
        <v>204</v>
      </c>
      <c r="E111" s="289">
        <v>8</v>
      </c>
      <c r="F111" s="241"/>
      <c r="G111" s="67"/>
      <c r="H111" s="67"/>
      <c r="I111" s="67"/>
      <c r="J111" s="67"/>
      <c r="K111" s="242">
        <f t="shared" si="12"/>
        <v>0</v>
      </c>
      <c r="L111" s="242">
        <f t="shared" si="13"/>
        <v>0</v>
      </c>
      <c r="M111" s="242">
        <f t="shared" si="14"/>
        <v>0</v>
      </c>
      <c r="N111" s="242">
        <f t="shared" si="15"/>
        <v>0</v>
      </c>
      <c r="O111" s="242">
        <f t="shared" si="16"/>
        <v>0</v>
      </c>
      <c r="P111" s="242">
        <f t="shared" si="17"/>
        <v>0</v>
      </c>
      <c r="R111" s="148"/>
    </row>
    <row r="112" spans="1:18" ht="13.8">
      <c r="A112" s="288">
        <v>12</v>
      </c>
      <c r="B112" s="77" t="s">
        <v>187</v>
      </c>
      <c r="C112" s="279" t="s">
        <v>392</v>
      </c>
      <c r="D112" s="289" t="s">
        <v>204</v>
      </c>
      <c r="E112" s="289">
        <v>136</v>
      </c>
      <c r="F112" s="241"/>
      <c r="G112" s="67"/>
      <c r="H112" s="67"/>
      <c r="I112" s="67"/>
      <c r="J112" s="67"/>
      <c r="K112" s="242">
        <f t="shared" si="12"/>
        <v>0</v>
      </c>
      <c r="L112" s="242">
        <f t="shared" si="13"/>
        <v>0</v>
      </c>
      <c r="M112" s="242">
        <f t="shared" si="14"/>
        <v>0</v>
      </c>
      <c r="N112" s="242">
        <f t="shared" si="15"/>
        <v>0</v>
      </c>
      <c r="O112" s="242">
        <f t="shared" si="16"/>
        <v>0</v>
      </c>
      <c r="P112" s="242">
        <f t="shared" si="17"/>
        <v>0</v>
      </c>
      <c r="R112" s="148"/>
    </row>
    <row r="113" spans="1:18" ht="13.8">
      <c r="A113" s="288">
        <v>13</v>
      </c>
      <c r="B113" s="77" t="s">
        <v>187</v>
      </c>
      <c r="C113" s="279" t="s">
        <v>393</v>
      </c>
      <c r="D113" s="289" t="s">
        <v>204</v>
      </c>
      <c r="E113" s="289">
        <v>66</v>
      </c>
      <c r="F113" s="241"/>
      <c r="G113" s="67"/>
      <c r="H113" s="67"/>
      <c r="I113" s="67"/>
      <c r="J113" s="67"/>
      <c r="K113" s="242">
        <f t="shared" ref="K113:K131" si="18">SUM(H113:J113)</f>
        <v>0</v>
      </c>
      <c r="L113" s="242">
        <f t="shared" ref="L113:L131" si="19">ROUND(E113*F113,2)</f>
        <v>0</v>
      </c>
      <c r="M113" s="242">
        <f t="shared" ref="M113:M131" si="20">ROUND(E113*H113,2)</f>
        <v>0</v>
      </c>
      <c r="N113" s="242">
        <f t="shared" ref="N113:N131" si="21">ROUND(E113*I113,2)</f>
        <v>0</v>
      </c>
      <c r="O113" s="242">
        <f t="shared" ref="O113:O131" si="22">ROUND(E113*J113,2)</f>
        <v>0</v>
      </c>
      <c r="P113" s="242">
        <f t="shared" ref="P113:P132" si="23">SUM(M113:O113)</f>
        <v>0</v>
      </c>
      <c r="R113" s="148"/>
    </row>
    <row r="114" spans="1:18" ht="13.8">
      <c r="A114" s="288">
        <v>14</v>
      </c>
      <c r="B114" s="77" t="s">
        <v>187</v>
      </c>
      <c r="C114" s="279" t="s">
        <v>394</v>
      </c>
      <c r="D114" s="289" t="s">
        <v>204</v>
      </c>
      <c r="E114" s="289">
        <v>46</v>
      </c>
      <c r="F114" s="241"/>
      <c r="G114" s="67"/>
      <c r="H114" s="67"/>
      <c r="I114" s="67"/>
      <c r="J114" s="67"/>
      <c r="K114" s="242">
        <f t="shared" si="18"/>
        <v>0</v>
      </c>
      <c r="L114" s="242">
        <f t="shared" si="19"/>
        <v>0</v>
      </c>
      <c r="M114" s="242">
        <f t="shared" si="20"/>
        <v>0</v>
      </c>
      <c r="N114" s="242">
        <f t="shared" si="21"/>
        <v>0</v>
      </c>
      <c r="O114" s="242">
        <f t="shared" si="22"/>
        <v>0</v>
      </c>
      <c r="P114" s="242">
        <f t="shared" si="23"/>
        <v>0</v>
      </c>
      <c r="R114" s="148"/>
    </row>
    <row r="115" spans="1:18" ht="13.8">
      <c r="A115" s="288">
        <v>15</v>
      </c>
      <c r="B115" s="77" t="s">
        <v>187</v>
      </c>
      <c r="C115" s="279" t="s">
        <v>395</v>
      </c>
      <c r="D115" s="289" t="s">
        <v>204</v>
      </c>
      <c r="E115" s="289">
        <v>32</v>
      </c>
      <c r="F115" s="241"/>
      <c r="G115" s="67"/>
      <c r="H115" s="67"/>
      <c r="I115" s="67"/>
      <c r="J115" s="67"/>
      <c r="K115" s="242">
        <f t="shared" si="18"/>
        <v>0</v>
      </c>
      <c r="L115" s="242">
        <f t="shared" si="19"/>
        <v>0</v>
      </c>
      <c r="M115" s="242">
        <f t="shared" si="20"/>
        <v>0</v>
      </c>
      <c r="N115" s="242">
        <f t="shared" si="21"/>
        <v>0</v>
      </c>
      <c r="O115" s="242">
        <f t="shared" si="22"/>
        <v>0</v>
      </c>
      <c r="P115" s="242">
        <f t="shared" si="23"/>
        <v>0</v>
      </c>
      <c r="R115" s="148"/>
    </row>
    <row r="116" spans="1:18" ht="13.8">
      <c r="A116" s="288">
        <v>16</v>
      </c>
      <c r="B116" s="77" t="s">
        <v>187</v>
      </c>
      <c r="C116" s="279" t="s">
        <v>396</v>
      </c>
      <c r="D116" s="289" t="s">
        <v>204</v>
      </c>
      <c r="E116" s="289">
        <v>30</v>
      </c>
      <c r="F116" s="241"/>
      <c r="G116" s="67"/>
      <c r="H116" s="67"/>
      <c r="I116" s="67"/>
      <c r="J116" s="67"/>
      <c r="K116" s="242">
        <f t="shared" si="18"/>
        <v>0</v>
      </c>
      <c r="L116" s="242">
        <f t="shared" si="19"/>
        <v>0</v>
      </c>
      <c r="M116" s="242">
        <f t="shared" si="20"/>
        <v>0</v>
      </c>
      <c r="N116" s="242">
        <f t="shared" si="21"/>
        <v>0</v>
      </c>
      <c r="O116" s="242">
        <f t="shared" si="22"/>
        <v>0</v>
      </c>
      <c r="P116" s="242">
        <f t="shared" si="23"/>
        <v>0</v>
      </c>
      <c r="R116" s="148"/>
    </row>
    <row r="117" spans="1:18" ht="13.8">
      <c r="A117" s="288">
        <v>17</v>
      </c>
      <c r="B117" s="77" t="s">
        <v>187</v>
      </c>
      <c r="C117" s="279" t="s">
        <v>397</v>
      </c>
      <c r="D117" s="289" t="s">
        <v>204</v>
      </c>
      <c r="E117" s="289">
        <v>20</v>
      </c>
      <c r="F117" s="241"/>
      <c r="G117" s="67"/>
      <c r="H117" s="67"/>
      <c r="I117" s="67"/>
      <c r="J117" s="67"/>
      <c r="K117" s="242">
        <f t="shared" si="18"/>
        <v>0</v>
      </c>
      <c r="L117" s="242">
        <f t="shared" si="19"/>
        <v>0</v>
      </c>
      <c r="M117" s="242">
        <f t="shared" si="20"/>
        <v>0</v>
      </c>
      <c r="N117" s="242">
        <f t="shared" si="21"/>
        <v>0</v>
      </c>
      <c r="O117" s="242">
        <f t="shared" si="22"/>
        <v>0</v>
      </c>
      <c r="P117" s="242">
        <f t="shared" si="23"/>
        <v>0</v>
      </c>
      <c r="R117" s="148"/>
    </row>
    <row r="118" spans="1:18" ht="13.8">
      <c r="A118" s="288">
        <v>18</v>
      </c>
      <c r="B118" s="77" t="s">
        <v>187</v>
      </c>
      <c r="C118" s="279" t="s">
        <v>398</v>
      </c>
      <c r="D118" s="289" t="s">
        <v>204</v>
      </c>
      <c r="E118" s="289">
        <v>42</v>
      </c>
      <c r="F118" s="241"/>
      <c r="G118" s="67"/>
      <c r="H118" s="67"/>
      <c r="I118" s="67"/>
      <c r="J118" s="67"/>
      <c r="K118" s="242">
        <f t="shared" si="18"/>
        <v>0</v>
      </c>
      <c r="L118" s="242">
        <f t="shared" si="19"/>
        <v>0</v>
      </c>
      <c r="M118" s="242">
        <f t="shared" si="20"/>
        <v>0</v>
      </c>
      <c r="N118" s="242">
        <f t="shared" si="21"/>
        <v>0</v>
      </c>
      <c r="O118" s="242">
        <f t="shared" si="22"/>
        <v>0</v>
      </c>
      <c r="P118" s="242">
        <f t="shared" si="23"/>
        <v>0</v>
      </c>
      <c r="R118" s="148"/>
    </row>
    <row r="119" spans="1:18" ht="26.4">
      <c r="A119" s="288">
        <v>19</v>
      </c>
      <c r="B119" s="77" t="s">
        <v>187</v>
      </c>
      <c r="C119" s="279" t="s">
        <v>374</v>
      </c>
      <c r="D119" s="289" t="s">
        <v>204</v>
      </c>
      <c r="E119" s="289">
        <v>66</v>
      </c>
      <c r="F119" s="241"/>
      <c r="G119" s="67"/>
      <c r="H119" s="67"/>
      <c r="I119" s="67"/>
      <c r="J119" s="67"/>
      <c r="K119" s="242">
        <f t="shared" si="18"/>
        <v>0</v>
      </c>
      <c r="L119" s="242">
        <f t="shared" si="19"/>
        <v>0</v>
      </c>
      <c r="M119" s="242">
        <f t="shared" si="20"/>
        <v>0</v>
      </c>
      <c r="N119" s="242">
        <f t="shared" si="21"/>
        <v>0</v>
      </c>
      <c r="O119" s="242">
        <f t="shared" si="22"/>
        <v>0</v>
      </c>
      <c r="P119" s="242">
        <f t="shared" si="23"/>
        <v>0</v>
      </c>
      <c r="R119" s="148"/>
    </row>
    <row r="120" spans="1:18" ht="26.4">
      <c r="A120" s="288">
        <v>20</v>
      </c>
      <c r="B120" s="77" t="s">
        <v>187</v>
      </c>
      <c r="C120" s="279" t="s">
        <v>375</v>
      </c>
      <c r="D120" s="289" t="s">
        <v>204</v>
      </c>
      <c r="E120" s="289">
        <v>136</v>
      </c>
      <c r="F120" s="241"/>
      <c r="G120" s="67"/>
      <c r="H120" s="67"/>
      <c r="I120" s="67"/>
      <c r="J120" s="67"/>
      <c r="K120" s="242">
        <f t="shared" si="18"/>
        <v>0</v>
      </c>
      <c r="L120" s="242">
        <f t="shared" si="19"/>
        <v>0</v>
      </c>
      <c r="M120" s="242">
        <f t="shared" si="20"/>
        <v>0</v>
      </c>
      <c r="N120" s="242">
        <f t="shared" si="21"/>
        <v>0</v>
      </c>
      <c r="O120" s="242">
        <f t="shared" si="22"/>
        <v>0</v>
      </c>
      <c r="P120" s="242">
        <f t="shared" si="23"/>
        <v>0</v>
      </c>
      <c r="R120" s="148"/>
    </row>
    <row r="121" spans="1:18" ht="26.4">
      <c r="A121" s="288">
        <v>21</v>
      </c>
      <c r="B121" s="77" t="s">
        <v>187</v>
      </c>
      <c r="C121" s="279" t="s">
        <v>399</v>
      </c>
      <c r="D121" s="289" t="s">
        <v>204</v>
      </c>
      <c r="E121" s="289">
        <v>46</v>
      </c>
      <c r="F121" s="241"/>
      <c r="G121" s="67"/>
      <c r="H121" s="67"/>
      <c r="I121" s="67"/>
      <c r="J121" s="67"/>
      <c r="K121" s="242">
        <f t="shared" si="18"/>
        <v>0</v>
      </c>
      <c r="L121" s="242">
        <f t="shared" si="19"/>
        <v>0</v>
      </c>
      <c r="M121" s="242">
        <f t="shared" si="20"/>
        <v>0</v>
      </c>
      <c r="N121" s="242">
        <f t="shared" si="21"/>
        <v>0</v>
      </c>
      <c r="O121" s="242">
        <f t="shared" si="22"/>
        <v>0</v>
      </c>
      <c r="P121" s="242">
        <f t="shared" si="23"/>
        <v>0</v>
      </c>
      <c r="R121" s="148"/>
    </row>
    <row r="122" spans="1:18" ht="26.4">
      <c r="A122" s="288">
        <v>22</v>
      </c>
      <c r="B122" s="77" t="s">
        <v>187</v>
      </c>
      <c r="C122" s="279" t="s">
        <v>400</v>
      </c>
      <c r="D122" s="289" t="s">
        <v>204</v>
      </c>
      <c r="E122" s="289">
        <v>32</v>
      </c>
      <c r="F122" s="241"/>
      <c r="G122" s="67"/>
      <c r="H122" s="67"/>
      <c r="I122" s="67"/>
      <c r="J122" s="67"/>
      <c r="K122" s="242">
        <f t="shared" si="18"/>
        <v>0</v>
      </c>
      <c r="L122" s="242">
        <f t="shared" si="19"/>
        <v>0</v>
      </c>
      <c r="M122" s="242">
        <f t="shared" si="20"/>
        <v>0</v>
      </c>
      <c r="N122" s="242">
        <f t="shared" si="21"/>
        <v>0</v>
      </c>
      <c r="O122" s="242">
        <f t="shared" si="22"/>
        <v>0</v>
      </c>
      <c r="P122" s="242">
        <f t="shared" si="23"/>
        <v>0</v>
      </c>
      <c r="R122" s="148"/>
    </row>
    <row r="123" spans="1:18" ht="26.4">
      <c r="A123" s="288">
        <v>23</v>
      </c>
      <c r="B123" s="77" t="s">
        <v>187</v>
      </c>
      <c r="C123" s="279" t="s">
        <v>401</v>
      </c>
      <c r="D123" s="289" t="s">
        <v>204</v>
      </c>
      <c r="E123" s="289">
        <v>30</v>
      </c>
      <c r="F123" s="241"/>
      <c r="G123" s="67"/>
      <c r="H123" s="67"/>
      <c r="I123" s="67"/>
      <c r="J123" s="67"/>
      <c r="K123" s="242">
        <f t="shared" si="18"/>
        <v>0</v>
      </c>
      <c r="L123" s="242">
        <f t="shared" si="19"/>
        <v>0</v>
      </c>
      <c r="M123" s="242">
        <f t="shared" si="20"/>
        <v>0</v>
      </c>
      <c r="N123" s="242">
        <f t="shared" si="21"/>
        <v>0</v>
      </c>
      <c r="O123" s="242">
        <f t="shared" si="22"/>
        <v>0</v>
      </c>
      <c r="P123" s="242">
        <f t="shared" si="23"/>
        <v>0</v>
      </c>
      <c r="R123" s="148"/>
    </row>
    <row r="124" spans="1:18" ht="26.4">
      <c r="A124" s="288">
        <v>24</v>
      </c>
      <c r="B124" s="77" t="s">
        <v>187</v>
      </c>
      <c r="C124" s="279" t="s">
        <v>402</v>
      </c>
      <c r="D124" s="289" t="s">
        <v>204</v>
      </c>
      <c r="E124" s="289">
        <v>12</v>
      </c>
      <c r="F124" s="241"/>
      <c r="G124" s="67"/>
      <c r="H124" s="67"/>
      <c r="I124" s="67"/>
      <c r="J124" s="67"/>
      <c r="K124" s="242">
        <f t="shared" si="18"/>
        <v>0</v>
      </c>
      <c r="L124" s="242">
        <f t="shared" si="19"/>
        <v>0</v>
      </c>
      <c r="M124" s="242">
        <f t="shared" si="20"/>
        <v>0</v>
      </c>
      <c r="N124" s="242">
        <f t="shared" si="21"/>
        <v>0</v>
      </c>
      <c r="O124" s="242">
        <f t="shared" si="22"/>
        <v>0</v>
      </c>
      <c r="P124" s="242">
        <f t="shared" si="23"/>
        <v>0</v>
      </c>
      <c r="R124" s="148"/>
    </row>
    <row r="125" spans="1:18" ht="26.4">
      <c r="A125" s="288">
        <v>25</v>
      </c>
      <c r="B125" s="77" t="s">
        <v>187</v>
      </c>
      <c r="C125" s="279" t="s">
        <v>376</v>
      </c>
      <c r="D125" s="289" t="s">
        <v>197</v>
      </c>
      <c r="E125" s="289">
        <v>4</v>
      </c>
      <c r="F125" s="241"/>
      <c r="G125" s="67"/>
      <c r="H125" s="67"/>
      <c r="I125" s="67"/>
      <c r="J125" s="67"/>
      <c r="K125" s="242">
        <f t="shared" si="18"/>
        <v>0</v>
      </c>
      <c r="L125" s="242">
        <f t="shared" si="19"/>
        <v>0</v>
      </c>
      <c r="M125" s="242">
        <f t="shared" si="20"/>
        <v>0</v>
      </c>
      <c r="N125" s="242">
        <f t="shared" si="21"/>
        <v>0</v>
      </c>
      <c r="O125" s="242">
        <f t="shared" si="22"/>
        <v>0</v>
      </c>
      <c r="P125" s="242">
        <f t="shared" si="23"/>
        <v>0</v>
      </c>
      <c r="R125" s="148"/>
    </row>
    <row r="126" spans="1:18" ht="14.25" customHeight="1">
      <c r="A126" s="288">
        <v>26</v>
      </c>
      <c r="B126" s="77" t="s">
        <v>187</v>
      </c>
      <c r="C126" s="279" t="s">
        <v>377</v>
      </c>
      <c r="D126" s="289" t="s">
        <v>221</v>
      </c>
      <c r="E126" s="289">
        <v>1</v>
      </c>
      <c r="F126" s="241"/>
      <c r="G126" s="67"/>
      <c r="H126" s="67"/>
      <c r="I126" s="67"/>
      <c r="J126" s="67"/>
      <c r="K126" s="242">
        <f t="shared" si="18"/>
        <v>0</v>
      </c>
      <c r="L126" s="242">
        <f t="shared" si="19"/>
        <v>0</v>
      </c>
      <c r="M126" s="242">
        <f t="shared" si="20"/>
        <v>0</v>
      </c>
      <c r="N126" s="242">
        <f t="shared" si="21"/>
        <v>0</v>
      </c>
      <c r="O126" s="242">
        <f t="shared" si="22"/>
        <v>0</v>
      </c>
      <c r="P126" s="242">
        <f t="shared" si="23"/>
        <v>0</v>
      </c>
      <c r="R126" s="148"/>
    </row>
    <row r="127" spans="1:18" ht="14.25" customHeight="1">
      <c r="A127" s="288">
        <v>27</v>
      </c>
      <c r="B127" s="77" t="s">
        <v>187</v>
      </c>
      <c r="C127" s="279" t="s">
        <v>337</v>
      </c>
      <c r="D127" s="289" t="s">
        <v>221</v>
      </c>
      <c r="E127" s="289">
        <v>1</v>
      </c>
      <c r="F127" s="241"/>
      <c r="G127" s="67"/>
      <c r="H127" s="67"/>
      <c r="I127" s="67"/>
      <c r="J127" s="67"/>
      <c r="K127" s="242">
        <f t="shared" si="18"/>
        <v>0</v>
      </c>
      <c r="L127" s="242">
        <f t="shared" si="19"/>
        <v>0</v>
      </c>
      <c r="M127" s="242">
        <f t="shared" si="20"/>
        <v>0</v>
      </c>
      <c r="N127" s="242">
        <f t="shared" si="21"/>
        <v>0</v>
      </c>
      <c r="O127" s="242">
        <f t="shared" si="22"/>
        <v>0</v>
      </c>
      <c r="P127" s="242">
        <f t="shared" si="23"/>
        <v>0</v>
      </c>
      <c r="R127" s="148"/>
    </row>
    <row r="128" spans="1:18" ht="14.25" customHeight="1">
      <c r="A128" s="288">
        <v>28</v>
      </c>
      <c r="B128" s="77" t="s">
        <v>187</v>
      </c>
      <c r="C128" s="279" t="s">
        <v>339</v>
      </c>
      <c r="D128" s="289" t="s">
        <v>221</v>
      </c>
      <c r="E128" s="289">
        <v>1</v>
      </c>
      <c r="F128" s="241"/>
      <c r="G128" s="67"/>
      <c r="H128" s="67"/>
      <c r="I128" s="67"/>
      <c r="J128" s="67"/>
      <c r="K128" s="242">
        <f t="shared" si="18"/>
        <v>0</v>
      </c>
      <c r="L128" s="242">
        <f t="shared" si="19"/>
        <v>0</v>
      </c>
      <c r="M128" s="242">
        <f t="shared" si="20"/>
        <v>0</v>
      </c>
      <c r="N128" s="242">
        <f t="shared" si="21"/>
        <v>0</v>
      </c>
      <c r="O128" s="242">
        <f t="shared" si="22"/>
        <v>0</v>
      </c>
      <c r="P128" s="242">
        <f t="shared" si="23"/>
        <v>0</v>
      </c>
      <c r="R128" s="148"/>
    </row>
    <row r="129" spans="1:18" ht="14.25" customHeight="1">
      <c r="A129" s="288">
        <v>29</v>
      </c>
      <c r="B129" s="77" t="s">
        <v>187</v>
      </c>
      <c r="C129" s="279" t="s">
        <v>378</v>
      </c>
      <c r="D129" s="289" t="s">
        <v>221</v>
      </c>
      <c r="E129" s="289">
        <v>26</v>
      </c>
      <c r="F129" s="241"/>
      <c r="G129" s="67"/>
      <c r="H129" s="67"/>
      <c r="I129" s="67"/>
      <c r="J129" s="67"/>
      <c r="K129" s="242">
        <f t="shared" si="18"/>
        <v>0</v>
      </c>
      <c r="L129" s="242">
        <f t="shared" si="19"/>
        <v>0</v>
      </c>
      <c r="M129" s="242">
        <f t="shared" si="20"/>
        <v>0</v>
      </c>
      <c r="N129" s="242">
        <f t="shared" si="21"/>
        <v>0</v>
      </c>
      <c r="O129" s="242">
        <f t="shared" si="22"/>
        <v>0</v>
      </c>
      <c r="P129" s="242">
        <f t="shared" si="23"/>
        <v>0</v>
      </c>
      <c r="R129" s="148"/>
    </row>
    <row r="130" spans="1:18" ht="13.8">
      <c r="A130" s="288">
        <v>30</v>
      </c>
      <c r="B130" s="77" t="s">
        <v>187</v>
      </c>
      <c r="C130" s="279" t="s">
        <v>379</v>
      </c>
      <c r="D130" s="289" t="s">
        <v>197</v>
      </c>
      <c r="E130" s="289">
        <v>2</v>
      </c>
      <c r="F130" s="241"/>
      <c r="G130" s="67"/>
      <c r="H130" s="67"/>
      <c r="I130" s="67"/>
      <c r="J130" s="67"/>
      <c r="K130" s="242">
        <f t="shared" si="18"/>
        <v>0</v>
      </c>
      <c r="L130" s="242">
        <f t="shared" si="19"/>
        <v>0</v>
      </c>
      <c r="M130" s="242">
        <f t="shared" si="20"/>
        <v>0</v>
      </c>
      <c r="N130" s="242">
        <f t="shared" si="21"/>
        <v>0</v>
      </c>
      <c r="O130" s="242">
        <f t="shared" si="22"/>
        <v>0</v>
      </c>
      <c r="P130" s="242">
        <f t="shared" si="23"/>
        <v>0</v>
      </c>
      <c r="R130" s="148"/>
    </row>
    <row r="131" spans="1:18" ht="13.8">
      <c r="A131" s="77"/>
      <c r="B131" s="77"/>
      <c r="C131" s="252"/>
      <c r="D131" s="79"/>
      <c r="E131" s="253"/>
      <c r="F131" s="241"/>
      <c r="G131" s="67"/>
      <c r="H131" s="67">
        <v>0</v>
      </c>
      <c r="I131" s="67">
        <v>0</v>
      </c>
      <c r="J131" s="67">
        <v>0</v>
      </c>
      <c r="K131" s="242">
        <f t="shared" si="18"/>
        <v>0</v>
      </c>
      <c r="L131" s="242">
        <f t="shared" si="19"/>
        <v>0</v>
      </c>
      <c r="M131" s="242">
        <f t="shared" si="20"/>
        <v>0</v>
      </c>
      <c r="N131" s="242">
        <f t="shared" si="21"/>
        <v>0</v>
      </c>
      <c r="O131" s="242">
        <f t="shared" si="22"/>
        <v>0</v>
      </c>
      <c r="P131" s="242">
        <f t="shared" si="23"/>
        <v>0</v>
      </c>
      <c r="R131" s="148"/>
    </row>
    <row r="132" spans="1:18" ht="13.8">
      <c r="A132" s="254"/>
      <c r="B132" s="255"/>
      <c r="C132" s="256"/>
      <c r="D132" s="257"/>
      <c r="E132" s="258"/>
      <c r="F132" s="259"/>
      <c r="G132" s="259"/>
      <c r="H132" s="259"/>
      <c r="I132" s="259"/>
      <c r="J132" s="259"/>
      <c r="K132" s="259"/>
      <c r="L132" s="260">
        <f>SUM(L17:L131)</f>
        <v>0</v>
      </c>
      <c r="M132" s="260">
        <f>SUM(M17:M131)</f>
        <v>0</v>
      </c>
      <c r="N132" s="260">
        <f>SUM(N17:N131)</f>
        <v>0</v>
      </c>
      <c r="O132" s="260">
        <f>SUM(O17:O131)</f>
        <v>0</v>
      </c>
      <c r="P132" s="260">
        <f t="shared" si="23"/>
        <v>0</v>
      </c>
      <c r="R132" s="148"/>
    </row>
    <row r="133" spans="1:18" ht="13.8">
      <c r="A133" s="14"/>
      <c r="B133" s="5"/>
      <c r="C133" s="381" t="s">
        <v>433</v>
      </c>
      <c r="D133" s="382"/>
      <c r="E133" s="382"/>
      <c r="F133" s="382"/>
      <c r="G133" s="382"/>
      <c r="H133" s="382"/>
      <c r="I133" s="382"/>
      <c r="J133" s="382"/>
      <c r="K133" s="383"/>
      <c r="L133" s="261"/>
      <c r="M133" s="262"/>
      <c r="N133" s="263">
        <f>ROUND(N132*1%,2)</f>
        <v>0</v>
      </c>
      <c r="O133" s="262"/>
      <c r="P133" s="262"/>
    </row>
    <row r="134" spans="1:18" ht="13.8">
      <c r="A134" s="14"/>
      <c r="B134" s="5"/>
      <c r="C134" s="351" t="s">
        <v>26</v>
      </c>
      <c r="D134" s="352"/>
      <c r="E134" s="352"/>
      <c r="F134" s="352"/>
      <c r="G134" s="352"/>
      <c r="H134" s="352"/>
      <c r="I134" s="352"/>
      <c r="J134" s="352"/>
      <c r="K134" s="353"/>
      <c r="L134" s="261"/>
      <c r="M134" s="262"/>
      <c r="N134" s="262">
        <f>SUM(N132:N133)</f>
        <v>0</v>
      </c>
      <c r="O134" s="262"/>
      <c r="P134" s="262"/>
    </row>
    <row r="135" spans="1:18" ht="13.8">
      <c r="A135" s="14"/>
      <c r="B135" s="5"/>
      <c r="C135" s="351" t="s">
        <v>435</v>
      </c>
      <c r="D135" s="352"/>
      <c r="E135" s="352"/>
      <c r="F135" s="352"/>
      <c r="G135" s="352"/>
      <c r="H135" s="352"/>
      <c r="I135" s="352"/>
      <c r="J135" s="352"/>
      <c r="K135" s="353"/>
      <c r="L135" s="261"/>
      <c r="M135" s="262"/>
      <c r="N135" s="263">
        <f>ROUND(N134*2%,2)</f>
        <v>0</v>
      </c>
      <c r="O135" s="262"/>
      <c r="P135" s="262"/>
    </row>
    <row r="136" spans="1:18" ht="13.8">
      <c r="A136" s="26"/>
      <c r="B136" s="27"/>
      <c r="C136" s="354" t="s">
        <v>27</v>
      </c>
      <c r="D136" s="336"/>
      <c r="E136" s="336"/>
      <c r="F136" s="336"/>
      <c r="G136" s="336"/>
      <c r="H136" s="336"/>
      <c r="I136" s="336"/>
      <c r="J136" s="336"/>
      <c r="K136" s="355"/>
      <c r="L136" s="264">
        <f>L132</f>
        <v>0</v>
      </c>
      <c r="M136" s="264">
        <f>M132</f>
        <v>0</v>
      </c>
      <c r="N136" s="264">
        <f>SUM(N134:N135)</f>
        <v>0</v>
      </c>
      <c r="O136" s="264">
        <f>O132</f>
        <v>0</v>
      </c>
      <c r="P136" s="264">
        <f>M136+N136+O136</f>
        <v>0</v>
      </c>
    </row>
    <row r="137" spans="1:18" ht="13.8">
      <c r="A137" s="362"/>
      <c r="B137" s="363"/>
      <c r="C137" s="363"/>
      <c r="D137" s="363"/>
      <c r="E137" s="363"/>
      <c r="F137" s="363"/>
      <c r="G137" s="363"/>
      <c r="H137" s="363"/>
      <c r="I137" s="363"/>
      <c r="J137" s="363"/>
      <c r="K137" s="363"/>
      <c r="L137" s="363"/>
      <c r="M137" s="363"/>
      <c r="N137" s="363"/>
      <c r="O137" s="363"/>
      <c r="P137" s="363"/>
    </row>
    <row r="138" spans="1:18" s="32" customFormat="1" ht="13.8">
      <c r="A138" s="342" t="s">
        <v>49</v>
      </c>
      <c r="B138" s="343"/>
      <c r="C138" s="343"/>
      <c r="D138" s="343"/>
      <c r="E138" s="343"/>
      <c r="F138" s="343"/>
      <c r="G138" s="343"/>
      <c r="H138" s="343"/>
      <c r="I138" s="343"/>
      <c r="J138" s="343"/>
      <c r="K138" s="343"/>
      <c r="L138" s="343"/>
      <c r="M138" s="343"/>
      <c r="N138" s="29"/>
      <c r="O138" s="29"/>
      <c r="P138" s="265">
        <f>SUM(P136:P136)</f>
        <v>0</v>
      </c>
      <c r="R138" s="266"/>
    </row>
    <row r="139" spans="1:18" s="32" customFormat="1" ht="13.8">
      <c r="A139" s="329"/>
      <c r="B139" s="329"/>
      <c r="C139" s="329"/>
      <c r="D139" s="329"/>
      <c r="E139" s="329"/>
      <c r="F139" s="329"/>
      <c r="G139" s="329"/>
      <c r="H139" s="329"/>
      <c r="I139" s="329"/>
      <c r="J139" s="329"/>
      <c r="K139" s="329"/>
      <c r="L139" s="329"/>
      <c r="M139" s="329"/>
      <c r="N139" s="329"/>
      <c r="O139" s="329"/>
      <c r="P139" s="329"/>
      <c r="R139" s="266"/>
    </row>
    <row r="140" spans="1:18" ht="13.8">
      <c r="A140" s="345" t="s">
        <v>42</v>
      </c>
      <c r="B140" s="345"/>
      <c r="C140" s="373"/>
      <c r="D140" s="373"/>
      <c r="E140" s="373"/>
      <c r="F140" s="345"/>
      <c r="G140" s="345"/>
      <c r="H140" s="345"/>
      <c r="I140" s="345" t="s">
        <v>44</v>
      </c>
      <c r="J140" s="345"/>
      <c r="K140" s="345"/>
      <c r="L140" s="373"/>
      <c r="M140" s="373"/>
      <c r="N140" s="373"/>
      <c r="O140" s="373"/>
      <c r="P140" s="373"/>
    </row>
    <row r="141" spans="1:18" ht="13.8">
      <c r="A141" s="345"/>
      <c r="B141" s="345"/>
      <c r="C141" s="372" t="s">
        <v>43</v>
      </c>
      <c r="D141" s="372"/>
      <c r="E141" s="372"/>
      <c r="F141" s="345"/>
      <c r="G141" s="345"/>
      <c r="H141" s="345"/>
      <c r="I141" s="345"/>
      <c r="J141" s="345"/>
      <c r="K141" s="345"/>
      <c r="L141" s="372" t="s">
        <v>43</v>
      </c>
      <c r="M141" s="372"/>
      <c r="N141" s="372"/>
      <c r="O141" s="372"/>
      <c r="P141" s="372"/>
    </row>
    <row r="142" spans="1:18" s="32" customFormat="1" ht="13.8">
      <c r="A142" s="344"/>
      <c r="B142" s="345"/>
      <c r="C142" s="345"/>
      <c r="D142" s="345"/>
      <c r="E142" s="345"/>
      <c r="F142" s="345"/>
      <c r="G142" s="345"/>
      <c r="H142" s="345"/>
      <c r="I142" s="345"/>
      <c r="J142" s="345"/>
      <c r="K142" s="345"/>
      <c r="L142" s="345"/>
      <c r="M142" s="345"/>
      <c r="N142" s="345"/>
      <c r="O142" s="345"/>
      <c r="P142" s="345"/>
    </row>
    <row r="143" spans="1:18" s="32" customFormat="1" ht="13.8">
      <c r="A143" s="344" t="s">
        <v>45</v>
      </c>
      <c r="B143" s="345"/>
      <c r="C143" s="31"/>
      <c r="D143" s="345"/>
      <c r="E143" s="345"/>
      <c r="F143" s="345"/>
      <c r="G143" s="345"/>
      <c r="H143" s="345"/>
      <c r="I143" s="345"/>
      <c r="J143" s="345"/>
      <c r="K143" s="345"/>
      <c r="L143" s="345"/>
      <c r="M143" s="345"/>
      <c r="N143" s="345"/>
      <c r="O143" s="345"/>
      <c r="P143" s="345"/>
    </row>
  </sheetData>
  <dataConsolidate/>
  <mergeCells count="57">
    <mergeCell ref="A137:P137"/>
    <mergeCell ref="A143:B143"/>
    <mergeCell ref="D143:P143"/>
    <mergeCell ref="A140:B140"/>
    <mergeCell ref="C140:E140"/>
    <mergeCell ref="F140:H140"/>
    <mergeCell ref="A141:B141"/>
    <mergeCell ref="F141:K141"/>
    <mergeCell ref="A142:P142"/>
    <mergeCell ref="I140:K140"/>
    <mergeCell ref="L141:P141"/>
    <mergeCell ref="L140:P140"/>
    <mergeCell ref="C141:E141"/>
    <mergeCell ref="A139:P139"/>
    <mergeCell ref="A138:M138"/>
    <mergeCell ref="C135:K135"/>
    <mergeCell ref="C136:K136"/>
    <mergeCell ref="A11:P11"/>
    <mergeCell ref="C5:P5"/>
    <mergeCell ref="C8:P8"/>
    <mergeCell ref="A7:B7"/>
    <mergeCell ref="A8:B8"/>
    <mergeCell ref="F9:H9"/>
    <mergeCell ref="I9:L9"/>
    <mergeCell ref="O10:P10"/>
    <mergeCell ref="C134:K134"/>
    <mergeCell ref="M9:N9"/>
    <mergeCell ref="D9:E9"/>
    <mergeCell ref="J10:K10"/>
    <mergeCell ref="F12:K12"/>
    <mergeCell ref="C133:K133"/>
    <mergeCell ref="C7:P7"/>
    <mergeCell ref="A4:B4"/>
    <mergeCell ref="C4:P4"/>
    <mergeCell ref="A5:B5"/>
    <mergeCell ref="A1:P1"/>
    <mergeCell ref="A2:P2"/>
    <mergeCell ref="A3:P3"/>
    <mergeCell ref="A6:B6"/>
    <mergeCell ref="C6:P6"/>
    <mergeCell ref="I13:I15"/>
    <mergeCell ref="J13:J15"/>
    <mergeCell ref="O13:O15"/>
    <mergeCell ref="A12:A15"/>
    <mergeCell ref="B12:B15"/>
    <mergeCell ref="C12:C15"/>
    <mergeCell ref="D12:D15"/>
    <mergeCell ref="E12:E15"/>
    <mergeCell ref="F13:F15"/>
    <mergeCell ref="G13:G15"/>
    <mergeCell ref="H13:H15"/>
    <mergeCell ref="P13:P15"/>
    <mergeCell ref="L12:P12"/>
    <mergeCell ref="K13:K15"/>
    <mergeCell ref="L13:L15"/>
    <mergeCell ref="M13:M15"/>
    <mergeCell ref="N13:N15"/>
  </mergeCells>
  <phoneticPr fontId="14" type="noConversion"/>
  <printOptions horizontalCentered="1" gridLines="1"/>
  <pageMargins left="0" right="0" top="0.47244094488188981" bottom="0.51181102362204722" header="0.51181102362204722" footer="0.51181102362204722"/>
  <pageSetup paperSize="9" scale="85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koptame</vt:lpstr>
      <vt:lpstr>Kopizm.apr.</vt:lpstr>
      <vt:lpstr>1-1</vt:lpstr>
      <vt:lpstr>1-2</vt:lpstr>
      <vt:lpstr>1-3</vt:lpstr>
      <vt:lpstr>1-4</vt:lpstr>
      <vt:lpstr>ved</vt:lpstr>
      <vt:lpstr>sa</vt:lpstr>
      <vt:lpstr>'1-1'!Print_Area</vt:lpstr>
      <vt:lpstr>'1-2'!Print_Area</vt:lpstr>
      <vt:lpstr>'1-3'!Print_Area</vt:lpstr>
      <vt:lpstr>'1-4'!Print_Area</vt:lpstr>
      <vt:lpstr>Kopizm.apr.!Print_Area</vt:lpstr>
      <vt:lpstr>koptame!Print_Area</vt:lpstr>
      <vt:lpstr>sa!Print_Area</vt:lpstr>
      <vt:lpstr>ved!Print_Area</vt:lpstr>
      <vt:lpstr>'1-1'!Print_Titles</vt:lpstr>
      <vt:lpstr>'1-2'!Print_Titles</vt:lpstr>
      <vt:lpstr>'1-3'!Print_Titles</vt:lpstr>
      <vt:lpstr>'1-4'!Print_Titles</vt:lpstr>
      <vt:lpstr>sa!Print_Titles</vt:lpstr>
      <vt:lpstr>ved!Print_Titles</vt:lpstr>
    </vt:vector>
  </TitlesOfParts>
  <Company>KOMUNALPROJEKTS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KOMUNALPROJEKTS</dc:creator>
  <cp:lastModifiedBy>Liga_Blate</cp:lastModifiedBy>
  <cp:lastPrinted>2011-10-11T11:21:07Z</cp:lastPrinted>
  <dcterms:created xsi:type="dcterms:W3CDTF">1998-06-22T08:16:43Z</dcterms:created>
  <dcterms:modified xsi:type="dcterms:W3CDTF">2013-02-27T06:34:08Z</dcterms:modified>
</cp:coreProperties>
</file>