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2135" tabRatio="730"/>
  </bookViews>
  <sheets>
    <sheet name="Koptame" sheetId="8" r:id="rId1"/>
    <sheet name="Kopsavilkums" sheetId="7" r:id="rId2"/>
    <sheet name="1" sheetId="6" r:id="rId3"/>
    <sheet name="2" sheetId="12" r:id="rId4"/>
    <sheet name="3" sheetId="13" r:id="rId5"/>
    <sheet name="4" sheetId="15" r:id="rId6"/>
  </sheets>
  <definedNames>
    <definedName name="_xlnm.Print_Area" localSheetId="2">'1'!$A$1:$P$28</definedName>
    <definedName name="_xlnm.Print_Area" localSheetId="3">'2'!$A$1:$P$36</definedName>
    <definedName name="_xlnm.Print_Area" localSheetId="4">'3'!$A$1:$P$36</definedName>
    <definedName name="_xlnm.Print_Area" localSheetId="5">'4'!$A$1:$P$28</definedName>
    <definedName name="_xlnm.Print_Area" localSheetId="1">Kopsavilkums!$A$1:$H$38</definedName>
    <definedName name="_xlnm.Print_Area" localSheetId="0">Koptame!$A$1:$C$38</definedName>
  </definedNames>
  <calcPr calcId="152511"/>
</workbook>
</file>

<file path=xl/calcChain.xml><?xml version="1.0" encoding="utf-8"?>
<calcChain xmlns="http://schemas.openxmlformats.org/spreadsheetml/2006/main">
  <c r="B22" i="7" l="1"/>
  <c r="A22" i="7"/>
  <c r="B20" i="7"/>
  <c r="A22" i="12" l="1"/>
  <c r="A23" i="12" s="1"/>
  <c r="L17" i="12"/>
  <c r="O17" i="12"/>
  <c r="N17" i="12"/>
  <c r="M17" i="12"/>
  <c r="A17" i="12"/>
  <c r="A18" i="12" s="1"/>
  <c r="A19" i="12" s="1"/>
  <c r="A20" i="12" s="1"/>
  <c r="A21" i="12" s="1"/>
  <c r="P17" i="12" l="1"/>
  <c r="K17" i="12"/>
  <c r="A18" i="13" l="1"/>
  <c r="A19" i="13" s="1"/>
  <c r="A20" i="13" s="1"/>
  <c r="A21" i="13" s="1"/>
  <c r="A22" i="13" s="1"/>
  <c r="A23" i="13" s="1"/>
  <c r="A24" i="13" s="1"/>
  <c r="A17" i="13"/>
  <c r="E17" i="13" l="1"/>
  <c r="O21" i="12" l="1"/>
  <c r="N21" i="12"/>
  <c r="L21" i="12"/>
  <c r="K21" i="12"/>
  <c r="E24" i="12"/>
  <c r="O22" i="13"/>
  <c r="N22" i="13"/>
  <c r="L22" i="13"/>
  <c r="M22" i="13"/>
  <c r="M21" i="12" l="1"/>
  <c r="P21" i="12" s="1"/>
  <c r="P22" i="13"/>
  <c r="K22" i="13"/>
  <c r="O24" i="13" l="1"/>
  <c r="N24" i="13"/>
  <c r="L24" i="13"/>
  <c r="M24" i="13"/>
  <c r="L17" i="13"/>
  <c r="O18" i="13"/>
  <c r="N18" i="13"/>
  <c r="L18" i="13"/>
  <c r="K18" i="13"/>
  <c r="N17" i="13"/>
  <c r="M17" i="13"/>
  <c r="O23" i="13"/>
  <c r="N23" i="13"/>
  <c r="L23" i="13"/>
  <c r="M23" i="13"/>
  <c r="O21" i="13"/>
  <c r="N21" i="13"/>
  <c r="L21" i="13"/>
  <c r="M21" i="13"/>
  <c r="O20" i="13"/>
  <c r="N20" i="13"/>
  <c r="L20" i="13"/>
  <c r="M20" i="13"/>
  <c r="O19" i="13"/>
  <c r="N19" i="13"/>
  <c r="L19" i="13"/>
  <c r="K19" i="13"/>
  <c r="K24" i="13" l="1"/>
  <c r="K17" i="13"/>
  <c r="M18" i="13"/>
  <c r="P18" i="13" s="1"/>
  <c r="K21" i="13"/>
  <c r="P24" i="13"/>
  <c r="P23" i="13"/>
  <c r="O17" i="13"/>
  <c r="P17" i="13" s="1"/>
  <c r="K23" i="13"/>
  <c r="M19" i="13"/>
  <c r="P19" i="13" s="1"/>
  <c r="P20" i="13"/>
  <c r="P21" i="13"/>
  <c r="K20" i="13"/>
  <c r="O24" i="12" l="1"/>
  <c r="K24" i="12"/>
  <c r="K23" i="12"/>
  <c r="N23" i="12"/>
  <c r="L24" i="12" l="1"/>
  <c r="M24" i="12"/>
  <c r="N24" i="12"/>
  <c r="O23" i="12"/>
  <c r="L23" i="12"/>
  <c r="M23" i="12"/>
  <c r="A19" i="7"/>
  <c r="A20" i="7" s="1"/>
  <c r="O18" i="12"/>
  <c r="N18" i="12"/>
  <c r="L18" i="12"/>
  <c r="M18" i="12"/>
  <c r="P24" i="12" l="1"/>
  <c r="P23" i="12"/>
  <c r="P18" i="12"/>
  <c r="K18" i="12"/>
  <c r="M19" i="12"/>
  <c r="N19" i="12"/>
  <c r="O19" i="12"/>
  <c r="K22" i="12"/>
  <c r="O22" i="12"/>
  <c r="K16" i="15"/>
  <c r="N16" i="15"/>
  <c r="N18" i="15" s="1"/>
  <c r="F22" i="7" s="1"/>
  <c r="O16" i="15"/>
  <c r="O18" i="15" s="1"/>
  <c r="G22" i="7" s="1"/>
  <c r="M16" i="13"/>
  <c r="N16" i="13"/>
  <c r="N26" i="13" s="1"/>
  <c r="F21" i="7" s="1"/>
  <c r="O16" i="13"/>
  <c r="O26" i="13" s="1"/>
  <c r="G21" i="7" s="1"/>
  <c r="M16" i="12"/>
  <c r="K20" i="12"/>
  <c r="N16" i="12"/>
  <c r="N20" i="12"/>
  <c r="O16" i="12"/>
  <c r="O20" i="12"/>
  <c r="M16" i="6"/>
  <c r="N16" i="6"/>
  <c r="O16" i="6"/>
  <c r="A21" i="7"/>
  <c r="A16" i="15"/>
  <c r="A16" i="13"/>
  <c r="L20" i="12"/>
  <c r="L19" i="12"/>
  <c r="L16" i="12"/>
  <c r="A16" i="6"/>
  <c r="A36" i="8"/>
  <c r="A9" i="15"/>
  <c r="A9" i="13"/>
  <c r="A9" i="12"/>
  <c r="D4" i="7"/>
  <c r="G2" i="15"/>
  <c r="G2" i="13"/>
  <c r="G2" i="12"/>
  <c r="A27" i="15"/>
  <c r="A26" i="15"/>
  <c r="A25" i="15"/>
  <c r="A23" i="15"/>
  <c r="A22" i="15"/>
  <c r="A21" i="15"/>
  <c r="L16" i="15"/>
  <c r="L18" i="15" s="1"/>
  <c r="H22" i="7" s="1"/>
  <c r="B14" i="15"/>
  <c r="C14" i="15"/>
  <c r="D14" i="15" s="1"/>
  <c r="E14" i="15" s="1"/>
  <c r="F14" i="15" s="1"/>
  <c r="G14" i="15" s="1"/>
  <c r="H14" i="15" s="1"/>
  <c r="I14" i="15" s="1"/>
  <c r="J14" i="15" s="1"/>
  <c r="K14" i="15" s="1"/>
  <c r="L14" i="15" s="1"/>
  <c r="M14" i="15" s="1"/>
  <c r="N14" i="15" s="1"/>
  <c r="O14" i="15" s="1"/>
  <c r="P14" i="15" s="1"/>
  <c r="P11" i="15"/>
  <c r="A7" i="15"/>
  <c r="A6" i="15"/>
  <c r="A5" i="15"/>
  <c r="A4" i="15"/>
  <c r="A35" i="13"/>
  <c r="A34" i="13"/>
  <c r="A33" i="13"/>
  <c r="A31" i="13"/>
  <c r="A30" i="13"/>
  <c r="A29" i="13"/>
  <c r="L16" i="13"/>
  <c r="L26" i="13" s="1"/>
  <c r="H21" i="7" s="1"/>
  <c r="B14" i="13"/>
  <c r="C14" i="13" s="1"/>
  <c r="D14" i="13" s="1"/>
  <c r="E14" i="13" s="1"/>
  <c r="F14" i="13" s="1"/>
  <c r="G14" i="13" s="1"/>
  <c r="H14" i="13" s="1"/>
  <c r="I14" i="13" s="1"/>
  <c r="J14" i="13" s="1"/>
  <c r="K14" i="13" s="1"/>
  <c r="L14" i="13" s="1"/>
  <c r="M14" i="13" s="1"/>
  <c r="N14" i="13" s="1"/>
  <c r="O14" i="13" s="1"/>
  <c r="P14" i="13" s="1"/>
  <c r="P11" i="13"/>
  <c r="A7" i="13"/>
  <c r="A6" i="13"/>
  <c r="A5" i="13"/>
  <c r="A4" i="13"/>
  <c r="A35" i="12"/>
  <c r="A34" i="12"/>
  <c r="A33" i="12"/>
  <c r="A31" i="12"/>
  <c r="A30" i="12"/>
  <c r="A29" i="12"/>
  <c r="B14" i="12"/>
  <c r="C14" i="12" s="1"/>
  <c r="D14" i="12" s="1"/>
  <c r="E14" i="12" s="1"/>
  <c r="F14" i="12" s="1"/>
  <c r="G14" i="12" s="1"/>
  <c r="H14" i="12" s="1"/>
  <c r="I14" i="12" s="1"/>
  <c r="J14" i="12" s="1"/>
  <c r="K14" i="12" s="1"/>
  <c r="L14" i="12" s="1"/>
  <c r="M14" i="12" s="1"/>
  <c r="N14" i="12" s="1"/>
  <c r="O14" i="12" s="1"/>
  <c r="P14" i="12" s="1"/>
  <c r="P11" i="12"/>
  <c r="A7" i="12"/>
  <c r="A6" i="12"/>
  <c r="A5" i="12"/>
  <c r="A4" i="12"/>
  <c r="B22" i="8"/>
  <c r="C22" i="8"/>
  <c r="A16" i="8"/>
  <c r="A17" i="8"/>
  <c r="A18" i="8"/>
  <c r="A19" i="8"/>
  <c r="A24" i="8"/>
  <c r="P11" i="6"/>
  <c r="H1" i="6"/>
  <c r="G2" i="6"/>
  <c r="A21" i="6"/>
  <c r="A22" i="6"/>
  <c r="A23" i="6"/>
  <c r="A25" i="6"/>
  <c r="A26" i="6"/>
  <c r="A27" i="6"/>
  <c r="B17" i="7"/>
  <c r="C17" i="7"/>
  <c r="D17" i="7" s="1"/>
  <c r="E17" i="7" s="1"/>
  <c r="F17" i="7" s="1"/>
  <c r="G17" i="7" s="1"/>
  <c r="H17" i="7" s="1"/>
  <c r="A4" i="6"/>
  <c r="A5" i="6"/>
  <c r="A6" i="6"/>
  <c r="A7" i="6"/>
  <c r="L16" i="6"/>
  <c r="B14" i="6"/>
  <c r="C14" i="6" s="1"/>
  <c r="D14" i="6" s="1"/>
  <c r="E14" i="6" s="1"/>
  <c r="F14" i="6" s="1"/>
  <c r="G14" i="6" s="1"/>
  <c r="H14" i="6" s="1"/>
  <c r="I14" i="6" s="1"/>
  <c r="J14" i="6" s="1"/>
  <c r="K14" i="6" s="1"/>
  <c r="L14" i="6" s="1"/>
  <c r="M14" i="6" s="1"/>
  <c r="N14" i="6" s="1"/>
  <c r="O14" i="6" s="1"/>
  <c r="P14" i="6" s="1"/>
  <c r="K16" i="6"/>
  <c r="P16" i="6" l="1"/>
  <c r="L18" i="6"/>
  <c r="H19" i="7" s="1"/>
  <c r="O18" i="6"/>
  <c r="G19" i="7" s="1"/>
  <c r="N18" i="6"/>
  <c r="F19" i="7" s="1"/>
  <c r="M16" i="15"/>
  <c r="M18" i="15" s="1"/>
  <c r="E22" i="7" s="1"/>
  <c r="D22" i="7" s="1"/>
  <c r="M26" i="13"/>
  <c r="E21" i="7" s="1"/>
  <c r="D21" i="7" s="1"/>
  <c r="P16" i="13"/>
  <c r="P26" i="13" s="1"/>
  <c r="O9" i="13" s="1"/>
  <c r="K16" i="13"/>
  <c r="M18" i="6"/>
  <c r="E19" i="7" s="1"/>
  <c r="K16" i="12"/>
  <c r="M20" i="12"/>
  <c r="P20" i="12" s="1"/>
  <c r="M22" i="12"/>
  <c r="A24" i="12"/>
  <c r="K19" i="12"/>
  <c r="L22" i="12"/>
  <c r="N22" i="12"/>
  <c r="P19" i="12"/>
  <c r="H1" i="12"/>
  <c r="B21" i="7"/>
  <c r="P16" i="12"/>
  <c r="L26" i="12" l="1"/>
  <c r="H20" i="7" s="1"/>
  <c r="H24" i="7" s="1"/>
  <c r="D13" i="7" s="1"/>
  <c r="D19" i="7"/>
  <c r="P18" i="6"/>
  <c r="P16" i="15"/>
  <c r="P18" i="15" s="1"/>
  <c r="O9" i="15" s="1"/>
  <c r="O26" i="12"/>
  <c r="G20" i="7" s="1"/>
  <c r="G24" i="7" s="1"/>
  <c r="P22" i="12"/>
  <c r="M26" i="12"/>
  <c r="E20" i="7" s="1"/>
  <c r="N26" i="12"/>
  <c r="F20" i="7" s="1"/>
  <c r="F24" i="7" s="1"/>
  <c r="H1" i="13"/>
  <c r="O9" i="6" l="1"/>
  <c r="E24" i="7"/>
  <c r="P26" i="12"/>
  <c r="O9" i="12" s="1"/>
  <c r="D20" i="7"/>
  <c r="H1" i="15"/>
  <c r="D24" i="7" l="1"/>
  <c r="D28" i="7" l="1"/>
  <c r="C24" i="8" s="1"/>
  <c r="C27" i="8" s="1"/>
  <c r="C28" i="8" s="1"/>
  <c r="C29" i="8" s="1"/>
  <c r="C30" i="8" s="1"/>
  <c r="C31" i="8" s="1"/>
  <c r="D12" i="7" l="1"/>
</calcChain>
</file>

<file path=xl/sharedStrings.xml><?xml version="1.0" encoding="utf-8"?>
<sst xmlns="http://schemas.openxmlformats.org/spreadsheetml/2006/main" count="200" uniqueCount="93">
  <si>
    <t>Nr. p.k.</t>
  </si>
  <si>
    <t>Mērvienība</t>
  </si>
  <si>
    <t>Daudzums</t>
  </si>
  <si>
    <t>Vienības izmaksas</t>
  </si>
  <si>
    <t>laika norma (c/h)</t>
  </si>
  <si>
    <t>Kopā uz visu apjomu</t>
  </si>
  <si>
    <t>euro</t>
  </si>
  <si>
    <t>Tāmes izmaksas</t>
  </si>
  <si>
    <t>t. sk. darba aizsardzība</t>
  </si>
  <si>
    <t>Pavisam kopā</t>
  </si>
  <si>
    <t>(būvdarbu veids vai konstruktīvā elementa nosaukums)</t>
  </si>
  <si>
    <t>Būvdarbu nosaukums</t>
  </si>
  <si>
    <t>Kods *</t>
  </si>
  <si>
    <t>darba samaksas likme *        (euro/h)</t>
  </si>
  <si>
    <t>darba alga</t>
  </si>
  <si>
    <t>būvizstrādājumi</t>
  </si>
  <si>
    <t xml:space="preserve">mehānismi       </t>
  </si>
  <si>
    <t xml:space="preserve">kopā </t>
  </si>
  <si>
    <t>darbietilpība          (c/h)</t>
  </si>
  <si>
    <t>mehānismi</t>
  </si>
  <si>
    <t>summa</t>
  </si>
  <si>
    <t>(paraksts un tā atšifrējums, datums)</t>
  </si>
  <si>
    <t>Tāme sastādīta atbilstoši Latvijas būvnormatīvam LBN 501-17 „Būvizmaksu noteikšanas kārtība”.</t>
  </si>
  <si>
    <t>Par kopējo summu (euro)</t>
  </si>
  <si>
    <t>Kopējā darbietilpība (c/h)</t>
  </si>
  <si>
    <t>Kods,                              tāmes Nr.</t>
  </si>
  <si>
    <t>Būvdarbu veids vai konstruktīvā elementa nosaukums</t>
  </si>
  <si>
    <t>Tai skaitā</t>
  </si>
  <si>
    <t>Darbietilpība                                 (c/h)</t>
  </si>
  <si>
    <t>Kopā</t>
  </si>
  <si>
    <t>Kopsavilkuma aprēķins sastādīts atbilstoši Latvijas būvnormatīvam LBN 501-17 „Būvizmaksu noteikšanas kārtība”.</t>
  </si>
  <si>
    <t>Lokālā tāme Nr.</t>
  </si>
  <si>
    <t>APSTIPRINU</t>
  </si>
  <si>
    <t>________________________________________</t>
  </si>
  <si>
    <t>(pasūtītāja paraksts un tā atšifrējums)</t>
  </si>
  <si>
    <t>z.v.</t>
  </si>
  <si>
    <t>Objekta nosaukums</t>
  </si>
  <si>
    <t>Objekta izmaksas (euro)</t>
  </si>
  <si>
    <t>Kopā:</t>
  </si>
  <si>
    <t>Kopā ar PVN:</t>
  </si>
  <si>
    <t>m</t>
  </si>
  <si>
    <t>m2</t>
  </si>
  <si>
    <t>gab</t>
  </si>
  <si>
    <t xml:space="preserve">Pasūtījuma Nr.: </t>
  </si>
  <si>
    <t>Būvlaukums</t>
  </si>
  <si>
    <t>Pergola</t>
  </si>
  <si>
    <t>Objekta nodošana</t>
  </si>
  <si>
    <t>Koka stabiņi</t>
  </si>
  <si>
    <t>Velonovietnes</t>
  </si>
  <si>
    <t>Soli</t>
  </si>
  <si>
    <t>Atkritumu urnas</t>
  </si>
  <si>
    <t>m3</t>
  </si>
  <si>
    <t>Šķembas</t>
  </si>
  <si>
    <t>Zālājs</t>
  </si>
  <si>
    <t>Rotaļu iekārta (HX-PLAY 8006)</t>
  </si>
  <si>
    <t>Noteku un tekņu uzstādīšana</t>
  </si>
  <si>
    <t xml:space="preserve">  notekcaurules un teknes</t>
  </si>
  <si>
    <t>t</t>
  </si>
  <si>
    <t>kompl</t>
  </si>
  <si>
    <t>Laukumi, labiekārtojuma elementi</t>
  </si>
  <si>
    <t>Metāla kājas</t>
  </si>
  <si>
    <t>Galds</t>
  </si>
  <si>
    <t>Latojums</t>
  </si>
  <si>
    <t>Atpūtas vieta pie ūdens Ziedonī</t>
  </si>
  <si>
    <t>2018. gada ____. ____________________</t>
  </si>
  <si>
    <t>Grunts rakšana un izvešana</t>
  </si>
  <si>
    <t>Blietētas šķembas</t>
  </si>
  <si>
    <t>Pamatu betonēšana, stiegrošana</t>
  </si>
  <si>
    <t>Koka konstrukcijas</t>
  </si>
  <si>
    <t>Jumta segums</t>
  </si>
  <si>
    <t>Tāme sastādīta 2018.gada tirgus cenās, pamatojoties uz AR daļas rasējumiem.</t>
  </si>
  <si>
    <t xml:space="preserve">Tiešās izmaksas kopā, t. sk. darba devēja sociālais nodoklis 24,09 (% ) </t>
  </si>
  <si>
    <t xml:space="preserve">Būvlaukuma sagatavošana un uzturēšana </t>
  </si>
  <si>
    <t xml:space="preserve">Nodošanas dokumentācijas sagatavošana </t>
  </si>
  <si>
    <t xml:space="preserve">Finanšu rezerve neparedzētiem darbiem (5%) </t>
  </si>
  <si>
    <t>Kopā bez PVN:</t>
  </si>
  <si>
    <t>PVN (21%)</t>
  </si>
  <si>
    <t>Būvniecības koptāme 2.kārta</t>
  </si>
  <si>
    <t>Kopsavilkuma aprēķins Nr. 1 (2.kārta)</t>
  </si>
  <si>
    <t>Celiņu un laukumu segums (HANSSEGRAND HG MIX) S2</t>
  </si>
  <si>
    <t>Piezīmes.</t>
  </si>
  <si>
    <t>1. * Ailes aizpildāmas, ja būvdarbu iedalījums veikts saskaņā ar LBN 501-17 1. pielikumu.</t>
  </si>
  <si>
    <t>2. Pieļaujams izmantot materiālu analogus.</t>
  </si>
  <si>
    <t xml:space="preserve">Sastādīja:_____________________ , 2018.gada </t>
  </si>
  <si>
    <t xml:space="preserve">Virsizdevumi (%)  </t>
  </si>
  <si>
    <t>Peļņa (%)</t>
  </si>
  <si>
    <t xml:space="preserve">Sastādīja:_____________________  , 2018.gada </t>
  </si>
  <si>
    <t xml:space="preserve">Tāme sastādīta 2018.gada </t>
  </si>
  <si>
    <t xml:space="preserve">Pārbaudīja:_____________________ , 2018.gada </t>
  </si>
  <si>
    <t xml:space="preserve">sertifikāta Nr. </t>
  </si>
  <si>
    <t>Objekta nosaukums: ATPŪTAS VIETA</t>
  </si>
  <si>
    <t>Būves nosaukums: ATPŪTAS VIETA</t>
  </si>
  <si>
    <t>Objekta adrese: DKS "Ziedonis", Ķekavas pagasts, Ķekavas novads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</si>
</sst>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0.0"/>
    <numFmt numFmtId="166" formatCode="_-* #,##0.00\ _L_s_-;\-* #,##0.00\ _L_s_-;_-* &quot;-&quot;??\ _L_s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204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color indexed="8"/>
      <name val="Times New Roman"/>
      <family val="1"/>
      <charset val="186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0"/>
      <name val="Helv"/>
    </font>
    <font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color theme="0" tint="-0.249977111117893"/>
      <name val="Times New Roman"/>
      <family val="1"/>
      <charset val="186"/>
    </font>
    <font>
      <b/>
      <sz val="11"/>
      <color theme="0" tint="-0.249977111117893"/>
      <name val="Calibri"/>
      <family val="2"/>
      <scheme val="minor"/>
    </font>
    <font>
      <b/>
      <sz val="10"/>
      <color theme="0"/>
      <name val="Times New Roman"/>
      <family val="1"/>
      <charset val="186"/>
    </font>
    <font>
      <b/>
      <sz val="11"/>
      <color theme="0"/>
      <name val="Calibri"/>
      <family val="2"/>
      <scheme val="minor"/>
    </font>
    <font>
      <b/>
      <sz val="10"/>
      <color theme="0" tint="-0.499984740745262"/>
      <name val="Times New Roman"/>
      <family val="1"/>
      <charset val="186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sz val="6"/>
      <name val="Times New Roman"/>
      <family val="1"/>
      <charset val="186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13" fillId="0" borderId="0"/>
    <xf numFmtId="0" fontId="1" fillId="0" borderId="0"/>
    <xf numFmtId="0" fontId="13" fillId="0" borderId="0"/>
  </cellStyleXfs>
  <cellXfs count="200">
    <xf numFmtId="0" fontId="0" fillId="0" borderId="0" xfId="0"/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165" fontId="7" fillId="0" borderId="0" xfId="2" applyNumberFormat="1" applyFont="1" applyBorder="1" applyAlignment="1">
      <alignment vertical="center"/>
    </xf>
    <xf numFmtId="0" fontId="3" fillId="0" borderId="1" xfId="0" applyFont="1" applyFill="1" applyBorder="1" applyAlignment="1"/>
    <xf numFmtId="0" fontId="8" fillId="0" borderId="0" xfId="0" applyFont="1"/>
    <xf numFmtId="0" fontId="10" fillId="0" borderId="0" xfId="0" applyFont="1"/>
    <xf numFmtId="0" fontId="11" fillId="0" borderId="0" xfId="0" applyFont="1" applyFill="1" applyBorder="1"/>
    <xf numFmtId="2" fontId="0" fillId="0" borderId="0" xfId="0" applyNumberFormat="1"/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49" fontId="4" fillId="0" borderId="0" xfId="2" applyNumberFormat="1" applyFont="1" applyBorder="1" applyAlignment="1">
      <alignment vertical="center"/>
    </xf>
    <xf numFmtId="165" fontId="3" fillId="0" borderId="0" xfId="2" applyNumberFormat="1" applyFont="1" applyBorder="1" applyAlignment="1">
      <alignment vertical="center" wrapText="1"/>
    </xf>
    <xf numFmtId="2" fontId="3" fillId="0" borderId="0" xfId="2" applyNumberFormat="1" applyFont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right" vertical="center"/>
    </xf>
    <xf numFmtId="4" fontId="4" fillId="0" borderId="0" xfId="2" applyNumberFormat="1" applyFont="1" applyFill="1" applyBorder="1" applyAlignment="1">
      <alignment horizontal="left" vertical="center"/>
    </xf>
    <xf numFmtId="4" fontId="3" fillId="0" borderId="0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9" fillId="4" borderId="2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vertical="center"/>
    </xf>
    <xf numFmtId="0" fontId="9" fillId="0" borderId="6" xfId="0" applyNumberFormat="1" applyFont="1" applyFill="1" applyBorder="1" applyAlignment="1">
      <alignment horizontal="center" wrapText="1"/>
    </xf>
    <xf numFmtId="0" fontId="9" fillId="0" borderId="9" xfId="0" applyNumberFormat="1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3" fillId="2" borderId="0" xfId="3" applyNumberFormat="1" applyFont="1" applyFill="1" applyBorder="1" applyAlignment="1">
      <alignment horizontal="left" vertical="center"/>
    </xf>
    <xf numFmtId="0" fontId="23" fillId="0" borderId="0" xfId="0" applyFont="1" applyAlignment="1"/>
    <xf numFmtId="0" fontId="15" fillId="0" borderId="0" xfId="0" applyFont="1" applyAlignment="1">
      <alignment horizontal="right" vertical="center"/>
    </xf>
    <xf numFmtId="0" fontId="0" fillId="0" borderId="0" xfId="0" applyAlignment="1"/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" fontId="3" fillId="0" borderId="0" xfId="2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14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0" fontId="21" fillId="3" borderId="0" xfId="0" applyFont="1" applyFill="1" applyAlignment="1">
      <alignment vertical="center" wrapText="1"/>
    </xf>
    <xf numFmtId="0" fontId="22" fillId="3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0" fontId="3" fillId="0" borderId="0" xfId="0" applyFont="1" applyFill="1" applyBorder="1" applyAlignment="1"/>
    <xf numFmtId="0" fontId="3" fillId="2" borderId="0" xfId="3" applyNumberFormat="1" applyFont="1" applyFill="1" applyBorder="1" applyAlignment="1">
      <alignment vertical="center"/>
    </xf>
    <xf numFmtId="0" fontId="25" fillId="0" borderId="0" xfId="0" applyFont="1" applyAlignment="1">
      <alignment vertical="top"/>
    </xf>
    <xf numFmtId="0" fontId="5" fillId="0" borderId="0" xfId="0" applyFont="1" applyFill="1" applyAlignment="1">
      <alignment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 wrapText="1"/>
    </xf>
    <xf numFmtId="2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2" fontId="3" fillId="3" borderId="21" xfId="0" applyNumberFormat="1" applyFont="1" applyFill="1" applyBorder="1" applyAlignment="1">
      <alignment horizontal="center" vertical="center"/>
    </xf>
    <xf numFmtId="2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/>
    </xf>
    <xf numFmtId="1" fontId="3" fillId="3" borderId="19" xfId="0" applyNumberFormat="1" applyFont="1" applyFill="1" applyBorder="1" applyAlignment="1">
      <alignment horizontal="left" wrapText="1"/>
    </xf>
    <xf numFmtId="1" fontId="3" fillId="3" borderId="22" xfId="0" applyNumberFormat="1" applyFont="1" applyFill="1" applyBorder="1" applyAlignment="1">
      <alignment horizontal="left" wrapText="1"/>
    </xf>
    <xf numFmtId="2" fontId="3" fillId="0" borderId="24" xfId="0" applyNumberFormat="1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2" fontId="3" fillId="3" borderId="29" xfId="0" applyNumberFormat="1" applyFont="1" applyFill="1" applyBorder="1" applyAlignment="1">
      <alignment horizontal="center" vertical="center" wrapText="1"/>
    </xf>
    <xf numFmtId="2" fontId="3" fillId="0" borderId="30" xfId="0" applyNumberFormat="1" applyFont="1" applyFill="1" applyBorder="1" applyAlignment="1">
      <alignment horizontal="center" vertical="center"/>
    </xf>
    <xf numFmtId="2" fontId="3" fillId="0" borderId="31" xfId="0" applyNumberFormat="1" applyFont="1" applyFill="1" applyBorder="1" applyAlignment="1">
      <alignment horizontal="center" vertical="center"/>
    </xf>
    <xf numFmtId="2" fontId="3" fillId="0" borderId="32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165" fontId="3" fillId="0" borderId="0" xfId="2" applyNumberFormat="1" applyFont="1" applyBorder="1" applyAlignment="1">
      <alignment horizontal="right" vertical="center" wrapText="1"/>
    </xf>
    <xf numFmtId="0" fontId="3" fillId="0" borderId="26" xfId="0" applyFont="1" applyFill="1" applyBorder="1" applyAlignment="1">
      <alignment vertical="center"/>
    </xf>
    <xf numFmtId="2" fontId="3" fillId="0" borderId="28" xfId="0" applyNumberFormat="1" applyFont="1" applyFill="1" applyBorder="1" applyAlignment="1">
      <alignment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 wrapText="1"/>
    </xf>
    <xf numFmtId="1" fontId="3" fillId="3" borderId="27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right" vertical="center" shrinkToFit="1"/>
    </xf>
    <xf numFmtId="0" fontId="4" fillId="0" borderId="26" xfId="0" applyNumberFormat="1" applyFont="1" applyFill="1" applyBorder="1" applyAlignment="1">
      <alignment horizontal="right" vertical="center" shrinkToFit="1"/>
    </xf>
    <xf numFmtId="0" fontId="3" fillId="0" borderId="8" xfId="0" applyNumberFormat="1" applyFont="1" applyFill="1" applyBorder="1" applyAlignment="1">
      <alignment horizontal="right" vertical="center" shrinkToFit="1"/>
    </xf>
    <xf numFmtId="0" fontId="4" fillId="0" borderId="27" xfId="0" applyNumberFormat="1" applyFont="1" applyFill="1" applyBorder="1" applyAlignment="1">
      <alignment horizontal="right" vertical="center" shrinkToFit="1"/>
    </xf>
    <xf numFmtId="0" fontId="2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2" fontId="15" fillId="0" borderId="0" xfId="0" applyNumberFormat="1" applyFont="1" applyFill="1" applyAlignment="1">
      <alignment vertical="center"/>
    </xf>
    <xf numFmtId="2" fontId="3" fillId="0" borderId="0" xfId="2" applyNumberFormat="1" applyFont="1" applyFill="1" applyBorder="1" applyAlignment="1">
      <alignment vertical="center"/>
    </xf>
    <xf numFmtId="0" fontId="3" fillId="0" borderId="0" xfId="3" applyFont="1" applyAlignment="1">
      <alignment horizontal="right"/>
    </xf>
    <xf numFmtId="0" fontId="11" fillId="0" borderId="0" xfId="4" applyFont="1" applyAlignment="1">
      <alignment horizontal="right"/>
    </xf>
    <xf numFmtId="0" fontId="15" fillId="0" borderId="0" xfId="4" applyFont="1" applyAlignment="1">
      <alignment horizontal="right"/>
    </xf>
    <xf numFmtId="0" fontId="28" fillId="0" borderId="0" xfId="3" applyFont="1" applyAlignment="1">
      <alignment horizontal="right"/>
    </xf>
    <xf numFmtId="0" fontId="29" fillId="0" borderId="0" xfId="4" applyFont="1" applyAlignment="1">
      <alignment horizontal="right"/>
    </xf>
    <xf numFmtId="0" fontId="30" fillId="0" borderId="0" xfId="4" applyFont="1" applyAlignment="1">
      <alignment horizontal="right"/>
    </xf>
    <xf numFmtId="0" fontId="4" fillId="0" borderId="0" xfId="3" applyFont="1" applyBorder="1" applyAlignment="1">
      <alignment horizontal="center"/>
    </xf>
    <xf numFmtId="0" fontId="3" fillId="4" borderId="2" xfId="3" applyNumberFormat="1" applyFont="1" applyFill="1" applyBorder="1" applyAlignment="1" applyProtection="1">
      <alignment horizontal="center" vertical="top"/>
    </xf>
    <xf numFmtId="0" fontId="3" fillId="0" borderId="35" xfId="3" applyNumberFormat="1" applyFont="1" applyFill="1" applyBorder="1" applyAlignment="1" applyProtection="1">
      <alignment horizontal="center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4" fontId="3" fillId="2" borderId="0" xfId="3" applyNumberFormat="1" applyFont="1" applyFill="1" applyBorder="1" applyAlignment="1">
      <alignment horizontal="center" vertical="center"/>
    </xf>
    <xf numFmtId="0" fontId="3" fillId="0" borderId="0" xfId="3" applyFont="1" applyAlignment="1"/>
    <xf numFmtId="0" fontId="31" fillId="0" borderId="0" xfId="3" applyFont="1" applyBorder="1" applyAlignment="1"/>
    <xf numFmtId="0" fontId="33" fillId="0" borderId="0" xfId="3" applyFont="1" applyBorder="1" applyAlignment="1"/>
    <xf numFmtId="0" fontId="5" fillId="0" borderId="0" xfId="3" applyFont="1" applyBorder="1" applyAlignment="1"/>
    <xf numFmtId="0" fontId="3" fillId="2" borderId="0" xfId="4" applyFont="1" applyFill="1" applyAlignment="1">
      <alignment vertical="center"/>
    </xf>
    <xf numFmtId="0" fontId="1" fillId="0" borderId="0" xfId="4" applyFont="1" applyAlignment="1">
      <alignment vertical="center"/>
    </xf>
    <xf numFmtId="0" fontId="32" fillId="2" borderId="0" xfId="4" applyFont="1" applyFill="1" applyAlignment="1">
      <alignment horizontal="left" vertical="center"/>
    </xf>
    <xf numFmtId="0" fontId="33" fillId="0" borderId="0" xfId="3" applyFont="1" applyAlignment="1"/>
    <xf numFmtId="0" fontId="3" fillId="0" borderId="2" xfId="3" applyFont="1" applyBorder="1" applyAlignment="1">
      <alignment vertical="center"/>
    </xf>
    <xf numFmtId="0" fontId="16" fillId="0" borderId="13" xfId="3" applyFont="1" applyBorder="1" applyAlignment="1">
      <alignment vertical="center"/>
    </xf>
    <xf numFmtId="0" fontId="5" fillId="0" borderId="2" xfId="3" applyFont="1" applyBorder="1" applyAlignment="1">
      <alignment horizontal="center" vertical="center"/>
    </xf>
    <xf numFmtId="0" fontId="3" fillId="0" borderId="34" xfId="3" applyFont="1" applyBorder="1" applyAlignment="1">
      <alignment horizontal="center" vertical="center"/>
    </xf>
    <xf numFmtId="0" fontId="3" fillId="3" borderId="18" xfId="3" applyFont="1" applyFill="1" applyBorder="1" applyAlignment="1">
      <alignment horizontal="left" vertical="center"/>
    </xf>
    <xf numFmtId="166" fontId="3" fillId="3" borderId="16" xfId="3" applyNumberFormat="1" applyFont="1" applyFill="1" applyBorder="1" applyAlignment="1">
      <alignment vertical="center"/>
    </xf>
    <xf numFmtId="166" fontId="3" fillId="0" borderId="0" xfId="3" applyNumberFormat="1" applyFont="1" applyAlignment="1"/>
    <xf numFmtId="166" fontId="3" fillId="3" borderId="19" xfId="3" applyNumberFormat="1" applyFont="1" applyFill="1" applyBorder="1" applyAlignment="1">
      <alignment vertical="center"/>
    </xf>
    <xf numFmtId="0" fontId="4" fillId="4" borderId="2" xfId="3" applyFont="1" applyFill="1" applyBorder="1" applyAlignment="1">
      <alignment horizontal="right" vertical="center"/>
    </xf>
    <xf numFmtId="164" fontId="4" fillId="4" borderId="2" xfId="3" applyNumberFormat="1" applyFont="1" applyFill="1" applyBorder="1" applyAlignment="1">
      <alignment horizontal="left" vertical="center"/>
    </xf>
    <xf numFmtId="0" fontId="3" fillId="0" borderId="36" xfId="3" applyFont="1" applyBorder="1" applyAlignment="1">
      <alignment horizontal="right" vertical="center"/>
    </xf>
    <xf numFmtId="164" fontId="3" fillId="0" borderId="37" xfId="3" applyNumberFormat="1" applyFont="1" applyBorder="1" applyAlignment="1">
      <alignment horizontal="left" vertical="center"/>
    </xf>
    <xf numFmtId="0" fontId="3" fillId="2" borderId="0" xfId="3" applyFont="1" applyFill="1" applyBorder="1" applyAlignment="1">
      <alignment horizontal="left" vertical="center"/>
    </xf>
    <xf numFmtId="0" fontId="3" fillId="0" borderId="0" xfId="3" applyFont="1" applyBorder="1" applyAlignment="1"/>
    <xf numFmtId="0" fontId="3" fillId="0" borderId="0" xfId="5" applyFont="1" applyBorder="1" applyAlignment="1"/>
    <xf numFmtId="0" fontId="5" fillId="0" borderId="0" xfId="3" applyFont="1" applyAlignment="1">
      <alignment horizontal="right" vertical="top"/>
    </xf>
    <xf numFmtId="0" fontId="31" fillId="0" borderId="0" xfId="3" applyFont="1" applyBorder="1" applyAlignment="1">
      <alignment horizontal="center"/>
    </xf>
    <xf numFmtId="0" fontId="3" fillId="2" borderId="0" xfId="3" applyNumberFormat="1" applyFont="1" applyFill="1" applyBorder="1" applyAlignment="1" applyProtection="1">
      <alignment horizontal="left" vertical="top"/>
    </xf>
    <xf numFmtId="0" fontId="3" fillId="0" borderId="0" xfId="3" applyFont="1" applyBorder="1" applyAlignment="1">
      <alignment horizontal="left"/>
    </xf>
    <xf numFmtId="0" fontId="5" fillId="0" borderId="0" xfId="3" applyFont="1" applyBorder="1" applyAlignment="1">
      <alignment horizontal="left"/>
    </xf>
    <xf numFmtId="1" fontId="27" fillId="0" borderId="0" xfId="0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 applyProtection="1">
      <alignment horizontal="left" vertical="top"/>
    </xf>
    <xf numFmtId="2" fontId="3" fillId="0" borderId="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1" fontId="3" fillId="0" borderId="10" xfId="0" applyNumberFormat="1" applyFont="1" applyFill="1" applyBorder="1" applyAlignment="1">
      <alignment horizontal="left" wrapText="1"/>
    </xf>
    <xf numFmtId="164" fontId="3" fillId="0" borderId="8" xfId="1" applyFont="1" applyFill="1" applyBorder="1" applyAlignment="1">
      <alignment vertical="center"/>
    </xf>
    <xf numFmtId="164" fontId="3" fillId="0" borderId="6" xfId="1" applyFont="1" applyFill="1" applyBorder="1" applyAlignment="1">
      <alignment vertical="center"/>
    </xf>
    <xf numFmtId="164" fontId="3" fillId="3" borderId="8" xfId="1" applyFont="1" applyFill="1" applyBorder="1" applyAlignment="1">
      <alignment vertical="center"/>
    </xf>
    <xf numFmtId="164" fontId="12" fillId="3" borderId="27" xfId="1" applyFont="1" applyFill="1" applyBorder="1" applyAlignment="1">
      <alignment vertical="center" wrapText="1"/>
    </xf>
    <xf numFmtId="164" fontId="3" fillId="0" borderId="27" xfId="1" applyFont="1" applyFill="1" applyBorder="1" applyAlignment="1">
      <alignment vertical="center"/>
    </xf>
    <xf numFmtId="164" fontId="3" fillId="3" borderId="27" xfId="1" applyFont="1" applyFill="1" applyBorder="1" applyAlignment="1">
      <alignment vertical="center"/>
    </xf>
    <xf numFmtId="164" fontId="3" fillId="0" borderId="29" xfId="1" applyFont="1" applyFill="1" applyBorder="1" applyAlignment="1">
      <alignment vertical="center"/>
    </xf>
    <xf numFmtId="164" fontId="26" fillId="4" borderId="3" xfId="1" applyFont="1" applyFill="1" applyBorder="1" applyAlignment="1">
      <alignment wrapText="1"/>
    </xf>
    <xf numFmtId="164" fontId="3" fillId="0" borderId="28" xfId="1" applyFont="1" applyFill="1" applyBorder="1" applyAlignment="1">
      <alignment wrapText="1"/>
    </xf>
    <xf numFmtId="164" fontId="3" fillId="0" borderId="33" xfId="1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center" vertical="center"/>
    </xf>
    <xf numFmtId="164" fontId="3" fillId="0" borderId="6" xfId="1" applyFont="1" applyFill="1" applyBorder="1" applyAlignment="1">
      <alignment wrapText="1"/>
    </xf>
    <xf numFmtId="164" fontId="3" fillId="0" borderId="29" xfId="1" applyFont="1" applyFill="1" applyBorder="1" applyAlignment="1">
      <alignment wrapText="1"/>
    </xf>
    <xf numFmtId="164" fontId="3" fillId="0" borderId="0" xfId="0" applyNumberFormat="1" applyFont="1" applyFill="1" applyAlignment="1">
      <alignment vertical="center"/>
    </xf>
    <xf numFmtId="1" fontId="34" fillId="3" borderId="19" xfId="0" applyNumberFormat="1" applyFont="1" applyFill="1" applyBorder="1" applyAlignment="1">
      <alignment horizontal="left" wrapText="1"/>
    </xf>
    <xf numFmtId="0" fontId="3" fillId="0" borderId="39" xfId="0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left" vertical="center"/>
    </xf>
    <xf numFmtId="0" fontId="23" fillId="0" borderId="0" xfId="0" applyFont="1" applyFill="1" applyAlignment="1"/>
    <xf numFmtId="0" fontId="25" fillId="0" borderId="0" xfId="0" applyFont="1" applyFill="1" applyAlignment="1">
      <alignment vertical="top"/>
    </xf>
    <xf numFmtId="0" fontId="3" fillId="0" borderId="0" xfId="3" applyNumberFormat="1" applyFont="1" applyFill="1" applyBorder="1" applyAlignment="1">
      <alignment vertical="center"/>
    </xf>
    <xf numFmtId="0" fontId="0" fillId="0" borderId="0" xfId="0" applyFill="1" applyAlignment="1"/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center" vertical="center"/>
    </xf>
    <xf numFmtId="2" fontId="3" fillId="0" borderId="4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15" fillId="0" borderId="11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4" fillId="4" borderId="3" xfId="0" applyNumberFormat="1" applyFont="1" applyFill="1" applyBorder="1" applyAlignment="1">
      <alignment horizontal="right" vertical="center" wrapText="1" shrinkToFit="1"/>
    </xf>
    <xf numFmtId="0" fontId="4" fillId="4" borderId="4" xfId="0" applyNumberFormat="1" applyFont="1" applyFill="1" applyBorder="1" applyAlignment="1">
      <alignment horizontal="right" vertical="center" wrapText="1" shrinkToFit="1"/>
    </xf>
    <xf numFmtId="0" fontId="4" fillId="4" borderId="5" xfId="0" applyNumberFormat="1" applyFont="1" applyFill="1" applyBorder="1" applyAlignment="1">
      <alignment horizontal="right" vertical="center" wrapText="1" shrinkToFit="1"/>
    </xf>
  </cellXfs>
  <cellStyles count="6">
    <cellStyle name="Comma" xfId="1" builtinId="3"/>
    <cellStyle name="Normal" xfId="0" builtinId="0"/>
    <cellStyle name="Normal 2" xfId="4"/>
    <cellStyle name="Normal_LOKĀLĀS_TĀMES_" xfId="3"/>
    <cellStyle name="Normal_Rēzeknē_AG" xfId="5"/>
    <cellStyle name="Normal_TameTuristu5-2011-08-06" xfId="2"/>
  </cellStyles>
  <dxfs count="0"/>
  <tableStyles count="0" defaultTableStyle="TableStyleMedium2" defaultPivotStyle="PivotStyleMedium9"/>
  <colors>
    <mruColors>
      <color rgb="FF99FFCC"/>
      <color rgb="FFCCFFCC"/>
      <color rgb="FFCCFF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2895600</xdr:colOff>
      <xdr:row>0</xdr:row>
      <xdr:rowOff>50800</xdr:rowOff>
    </xdr:from>
    <xdr:to>
      <xdr:col>2</xdr:col>
      <xdr:colOff>1107339</xdr:colOff>
      <xdr:row>1</xdr:row>
      <xdr:rowOff>135658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24225" y="50800"/>
          <a:ext cx="2831364" cy="2467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659911</xdr:colOff>
      <xdr:row>0</xdr:row>
      <xdr:rowOff>37124</xdr:rowOff>
    </xdr:from>
    <xdr:to>
      <xdr:col>7</xdr:col>
      <xdr:colOff>636950</xdr:colOff>
      <xdr:row>1</xdr:row>
      <xdr:rowOff>96582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6526" y="37124"/>
          <a:ext cx="2827212" cy="2499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618878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80654" y="43473"/>
          <a:ext cx="2836493" cy="2499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618879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9664" y="43473"/>
          <a:ext cx="2821839" cy="24995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618878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9664" y="43473"/>
          <a:ext cx="2821839" cy="24995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618878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9664" y="43473"/>
          <a:ext cx="2821839" cy="249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4:E53"/>
  <sheetViews>
    <sheetView tabSelected="1" zoomScaleNormal="100" workbookViewId="0">
      <selection activeCell="A16" sqref="A16"/>
    </sheetView>
  </sheetViews>
  <sheetFormatPr defaultColWidth="9.140625" defaultRowHeight="12.75" x14ac:dyDescent="0.2"/>
  <cols>
    <col min="1" max="1" width="6.42578125" style="127" customWidth="1"/>
    <col min="2" max="2" width="69.28515625" style="127" customWidth="1"/>
    <col min="3" max="3" width="17.140625" style="127" customWidth="1"/>
    <col min="4" max="4" width="12.140625" style="127" bestFit="1" customWidth="1"/>
    <col min="5" max="5" width="11.28515625" style="127" bestFit="1" customWidth="1"/>
    <col min="6" max="16384" width="9.140625" style="127"/>
  </cols>
  <sheetData>
    <row r="4" spans="1:3" x14ac:dyDescent="0.2">
      <c r="C4" s="116" t="s">
        <v>32</v>
      </c>
    </row>
    <row r="6" spans="1:3" x14ac:dyDescent="0.2">
      <c r="C6" s="116" t="s">
        <v>33</v>
      </c>
    </row>
    <row r="7" spans="1:3" x14ac:dyDescent="0.2">
      <c r="C7" s="150" t="s">
        <v>34</v>
      </c>
    </row>
    <row r="8" spans="1:3" x14ac:dyDescent="0.2">
      <c r="B8" s="116"/>
      <c r="C8" s="117"/>
    </row>
    <row r="9" spans="1:3" x14ac:dyDescent="0.2">
      <c r="B9" s="116"/>
      <c r="C9" s="118" t="s">
        <v>35</v>
      </c>
    </row>
    <row r="10" spans="1:3" ht="15.75" x14ac:dyDescent="0.25">
      <c r="B10" s="119"/>
      <c r="C10" s="120"/>
    </row>
    <row r="11" spans="1:3" x14ac:dyDescent="0.2">
      <c r="C11" s="116" t="s">
        <v>64</v>
      </c>
    </row>
    <row r="12" spans="1:3" x14ac:dyDescent="0.2">
      <c r="B12" s="116"/>
      <c r="C12" s="121"/>
    </row>
    <row r="14" spans="1:3" ht="14.25" x14ac:dyDescent="0.2">
      <c r="B14" s="151" t="s">
        <v>77</v>
      </c>
      <c r="C14" s="128"/>
    </row>
    <row r="15" spans="1:3" x14ac:dyDescent="0.2">
      <c r="A15" s="122"/>
      <c r="B15" s="122"/>
      <c r="C15" s="122"/>
    </row>
    <row r="16" spans="1:3" ht="15" x14ac:dyDescent="0.2">
      <c r="A16" s="131" t="str">
        <f>Kopsavilkums!A7</f>
        <v>Objekta nosaukums: ATPŪTAS VIETA</v>
      </c>
      <c r="B16" s="132"/>
      <c r="C16" s="132"/>
    </row>
    <row r="17" spans="1:5" ht="15" x14ac:dyDescent="0.2">
      <c r="A17" s="131" t="str">
        <f>Kopsavilkums!A8</f>
        <v>Būves nosaukums: ATPŪTAS VIETA</v>
      </c>
      <c r="B17" s="132"/>
      <c r="C17" s="132"/>
    </row>
    <row r="18" spans="1:5" ht="15" x14ac:dyDescent="0.2">
      <c r="A18" s="131" t="str">
        <f>Kopsavilkums!A9</f>
        <v>Objekta adrese: DKS "Ziedonis", Ķekavas pagasts, Ķekavas novads</v>
      </c>
      <c r="B18" s="132"/>
      <c r="C18" s="132"/>
      <c r="D18" s="133"/>
      <c r="E18" s="133"/>
    </row>
    <row r="19" spans="1:5" ht="15" customHeight="1" x14ac:dyDescent="0.2">
      <c r="A19" s="131" t="str">
        <f>Kopsavilkums!A10</f>
        <v xml:space="preserve">Pasūtījuma Nr.: </v>
      </c>
      <c r="B19" s="132"/>
      <c r="C19" s="132"/>
      <c r="D19" s="133"/>
      <c r="E19" s="133"/>
    </row>
    <row r="20" spans="1:5" s="134" customFormat="1" ht="15" customHeight="1" x14ac:dyDescent="0.15">
      <c r="A20" s="129"/>
      <c r="B20" s="129"/>
      <c r="C20" s="129"/>
    </row>
    <row r="21" spans="1:5" x14ac:dyDescent="0.2">
      <c r="A21" s="135" t="s">
        <v>0</v>
      </c>
      <c r="B21" s="135" t="s">
        <v>36</v>
      </c>
      <c r="C21" s="136" t="s">
        <v>37</v>
      </c>
    </row>
    <row r="22" spans="1:5" x14ac:dyDescent="0.2">
      <c r="A22" s="137">
        <v>1</v>
      </c>
      <c r="B22" s="137">
        <f>A22+1</f>
        <v>2</v>
      </c>
      <c r="C22" s="137">
        <f>B22+1</f>
        <v>3</v>
      </c>
    </row>
    <row r="23" spans="1:5" x14ac:dyDescent="0.2">
      <c r="A23" s="138"/>
      <c r="B23" s="139"/>
      <c r="C23" s="140"/>
      <c r="E23" s="141"/>
    </row>
    <row r="24" spans="1:5" x14ac:dyDescent="0.2">
      <c r="A24" s="138">
        <f>A23+1</f>
        <v>1</v>
      </c>
      <c r="B24" s="139" t="s">
        <v>63</v>
      </c>
      <c r="C24" s="142">
        <f>Kopsavilkums!D28</f>
        <v>0</v>
      </c>
      <c r="E24" s="141"/>
    </row>
    <row r="25" spans="1:5" x14ac:dyDescent="0.2">
      <c r="A25" s="138"/>
      <c r="B25" s="139"/>
      <c r="C25" s="142"/>
      <c r="E25" s="141"/>
    </row>
    <row r="26" spans="1:5" x14ac:dyDescent="0.2">
      <c r="A26" s="138"/>
      <c r="B26" s="139"/>
      <c r="C26" s="142"/>
      <c r="E26" s="141"/>
    </row>
    <row r="27" spans="1:5" x14ac:dyDescent="0.2">
      <c r="A27" s="123"/>
      <c r="B27" s="143" t="s">
        <v>38</v>
      </c>
      <c r="C27" s="144">
        <f>SUM(C23:C26)</f>
        <v>0</v>
      </c>
      <c r="D27" s="141"/>
    </row>
    <row r="28" spans="1:5" x14ac:dyDescent="0.2">
      <c r="A28" s="124"/>
      <c r="B28" s="145" t="s">
        <v>74</v>
      </c>
      <c r="C28" s="146">
        <f>ROUND(C27*0.05,2)</f>
        <v>0</v>
      </c>
      <c r="D28" s="141"/>
    </row>
    <row r="29" spans="1:5" x14ac:dyDescent="0.2">
      <c r="A29" s="123"/>
      <c r="B29" s="143" t="s">
        <v>75</v>
      </c>
      <c r="C29" s="144">
        <f>C27+C28</f>
        <v>0</v>
      </c>
      <c r="D29" s="141"/>
    </row>
    <row r="30" spans="1:5" x14ac:dyDescent="0.2">
      <c r="A30" s="124"/>
      <c r="B30" s="145" t="s">
        <v>76</v>
      </c>
      <c r="C30" s="146">
        <f>ROUND(C29*0.21,2)</f>
        <v>0</v>
      </c>
    </row>
    <row r="31" spans="1:5" x14ac:dyDescent="0.2">
      <c r="A31" s="123"/>
      <c r="B31" s="143" t="s">
        <v>39</v>
      </c>
      <c r="C31" s="144">
        <f>C29+C30</f>
        <v>0</v>
      </c>
    </row>
    <row r="32" spans="1:5" s="148" customFormat="1" x14ac:dyDescent="0.2">
      <c r="A32" s="125"/>
      <c r="B32" s="147"/>
      <c r="C32" s="126"/>
    </row>
    <row r="33" spans="1:3" s="148" customFormat="1" x14ac:dyDescent="0.2">
      <c r="A33" s="125"/>
      <c r="B33" s="147"/>
      <c r="C33" s="126"/>
    </row>
    <row r="34" spans="1:3" s="148" customFormat="1" x14ac:dyDescent="0.2">
      <c r="A34" s="156" t="s">
        <v>83</v>
      </c>
      <c r="B34" s="177"/>
      <c r="C34" s="126"/>
    </row>
    <row r="35" spans="1:3" s="148" customFormat="1" x14ac:dyDescent="0.2">
      <c r="A35" s="152" t="s">
        <v>21</v>
      </c>
      <c r="B35" s="147"/>
      <c r="C35" s="126"/>
    </row>
    <row r="36" spans="1:3" s="149" customFormat="1" x14ac:dyDescent="0.2">
      <c r="A36" s="38" t="str">
        <f>Kopsavilkums!A36</f>
        <v xml:space="preserve">sertifikāta Nr. </v>
      </c>
      <c r="B36" s="62"/>
      <c r="C36" s="62"/>
    </row>
    <row r="37" spans="1:3" s="148" customFormat="1" x14ac:dyDescent="0.2">
      <c r="A37" s="153"/>
    </row>
    <row r="38" spans="1:3" s="148" customFormat="1" x14ac:dyDescent="0.2">
      <c r="A38" s="154" t="s">
        <v>22</v>
      </c>
      <c r="B38" s="130"/>
    </row>
    <row r="39" spans="1:3" s="148" customFormat="1" x14ac:dyDescent="0.2"/>
    <row r="40" spans="1:3" s="148" customFormat="1" x14ac:dyDescent="0.2"/>
    <row r="41" spans="1:3" s="148" customFormat="1" x14ac:dyDescent="0.2"/>
    <row r="42" spans="1:3" s="148" customFormat="1" x14ac:dyDescent="0.2"/>
    <row r="43" spans="1:3" s="148" customFormat="1" x14ac:dyDescent="0.2"/>
    <row r="44" spans="1:3" s="148" customFormat="1" x14ac:dyDescent="0.2"/>
    <row r="45" spans="1:3" s="148" customFormat="1" x14ac:dyDescent="0.2"/>
    <row r="46" spans="1:3" s="148" customFormat="1" x14ac:dyDescent="0.2"/>
    <row r="47" spans="1:3" s="148" customFormat="1" x14ac:dyDescent="0.2"/>
    <row r="48" spans="1:3" s="148" customFormat="1" x14ac:dyDescent="0.2"/>
    <row r="49" s="148" customFormat="1" x14ac:dyDescent="0.2"/>
    <row r="50" s="148" customFormat="1" x14ac:dyDescent="0.2"/>
    <row r="51" s="148" customFormat="1" x14ac:dyDescent="0.2"/>
    <row r="52" s="148" customFormat="1" x14ac:dyDescent="0.2"/>
    <row r="53" s="148" customFormat="1" x14ac:dyDescent="0.2"/>
  </sheetData>
  <printOptions horizontalCentered="1"/>
  <pageMargins left="0.25" right="0.25" top="0.75" bottom="0.75" header="0.3" footer="0.3"/>
  <pageSetup paperSize="9" fitToHeight="0" orientation="portrait" r:id="rId1"/>
  <headerFooter differentFirst="1" alignWithMargins="0">
    <oddFooter>&amp;C&amp;"Times New Roman,Regular"4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3:K38"/>
  <sheetViews>
    <sheetView topLeftCell="A4" zoomScale="130" zoomScaleNormal="130" workbookViewId="0">
      <selection activeCell="A10" sqref="A10"/>
    </sheetView>
  </sheetViews>
  <sheetFormatPr defaultRowHeight="15" x14ac:dyDescent="0.25"/>
  <cols>
    <col min="1" max="1" width="3.42578125" style="3" customWidth="1"/>
    <col min="2" max="2" width="5.5703125" style="3" customWidth="1"/>
    <col min="3" max="3" width="37.5703125" style="3" customWidth="1"/>
    <col min="4" max="4" width="11.42578125" style="3" customWidth="1"/>
    <col min="5" max="8" width="10.42578125" style="3" customWidth="1"/>
    <col min="232" max="232" width="5.140625" customWidth="1"/>
    <col min="233" max="233" width="7.28515625" customWidth="1"/>
    <col min="234" max="234" width="38.5703125" customWidth="1"/>
    <col min="235" max="235" width="7.140625" customWidth="1"/>
    <col min="236" max="236" width="7.5703125" customWidth="1"/>
    <col min="237" max="241" width="8.5703125" customWidth="1"/>
    <col min="242" max="242" width="9" customWidth="1"/>
    <col min="243" max="243" width="9.42578125" customWidth="1"/>
    <col min="244" max="244" width="9.28515625" customWidth="1"/>
    <col min="246" max="247" width="10" customWidth="1"/>
    <col min="488" max="488" width="5.140625" customWidth="1"/>
    <col min="489" max="489" width="7.28515625" customWidth="1"/>
    <col min="490" max="490" width="38.5703125" customWidth="1"/>
    <col min="491" max="491" width="7.140625" customWidth="1"/>
    <col min="492" max="492" width="7.5703125" customWidth="1"/>
    <col min="493" max="497" width="8.5703125" customWidth="1"/>
    <col min="498" max="498" width="9" customWidth="1"/>
    <col min="499" max="499" width="9.42578125" customWidth="1"/>
    <col min="500" max="500" width="9.28515625" customWidth="1"/>
    <col min="502" max="503" width="10" customWidth="1"/>
    <col min="744" max="744" width="5.140625" customWidth="1"/>
    <col min="745" max="745" width="7.28515625" customWidth="1"/>
    <col min="746" max="746" width="38.5703125" customWidth="1"/>
    <col min="747" max="747" width="7.140625" customWidth="1"/>
    <col min="748" max="748" width="7.5703125" customWidth="1"/>
    <col min="749" max="753" width="8.5703125" customWidth="1"/>
    <col min="754" max="754" width="9" customWidth="1"/>
    <col min="755" max="755" width="9.42578125" customWidth="1"/>
    <col min="756" max="756" width="9.28515625" customWidth="1"/>
    <col min="758" max="759" width="10" customWidth="1"/>
    <col min="1000" max="1000" width="5.140625" customWidth="1"/>
    <col min="1001" max="1001" width="7.28515625" customWidth="1"/>
    <col min="1002" max="1002" width="38.5703125" customWidth="1"/>
    <col min="1003" max="1003" width="7.140625" customWidth="1"/>
    <col min="1004" max="1004" width="7.5703125" customWidth="1"/>
    <col min="1005" max="1009" width="8.5703125" customWidth="1"/>
    <col min="1010" max="1010" width="9" customWidth="1"/>
    <col min="1011" max="1011" width="9.42578125" customWidth="1"/>
    <col min="1012" max="1012" width="9.28515625" customWidth="1"/>
    <col min="1014" max="1015" width="10" customWidth="1"/>
    <col min="1256" max="1256" width="5.140625" customWidth="1"/>
    <col min="1257" max="1257" width="7.28515625" customWidth="1"/>
    <col min="1258" max="1258" width="38.5703125" customWidth="1"/>
    <col min="1259" max="1259" width="7.140625" customWidth="1"/>
    <col min="1260" max="1260" width="7.5703125" customWidth="1"/>
    <col min="1261" max="1265" width="8.5703125" customWidth="1"/>
    <col min="1266" max="1266" width="9" customWidth="1"/>
    <col min="1267" max="1267" width="9.42578125" customWidth="1"/>
    <col min="1268" max="1268" width="9.28515625" customWidth="1"/>
    <col min="1270" max="1271" width="10" customWidth="1"/>
    <col min="1512" max="1512" width="5.140625" customWidth="1"/>
    <col min="1513" max="1513" width="7.28515625" customWidth="1"/>
    <col min="1514" max="1514" width="38.5703125" customWidth="1"/>
    <col min="1515" max="1515" width="7.140625" customWidth="1"/>
    <col min="1516" max="1516" width="7.5703125" customWidth="1"/>
    <col min="1517" max="1521" width="8.5703125" customWidth="1"/>
    <col min="1522" max="1522" width="9" customWidth="1"/>
    <col min="1523" max="1523" width="9.42578125" customWidth="1"/>
    <col min="1524" max="1524" width="9.28515625" customWidth="1"/>
    <col min="1526" max="1527" width="10" customWidth="1"/>
    <col min="1768" max="1768" width="5.140625" customWidth="1"/>
    <col min="1769" max="1769" width="7.28515625" customWidth="1"/>
    <col min="1770" max="1770" width="38.5703125" customWidth="1"/>
    <col min="1771" max="1771" width="7.140625" customWidth="1"/>
    <col min="1772" max="1772" width="7.5703125" customWidth="1"/>
    <col min="1773" max="1777" width="8.5703125" customWidth="1"/>
    <col min="1778" max="1778" width="9" customWidth="1"/>
    <col min="1779" max="1779" width="9.42578125" customWidth="1"/>
    <col min="1780" max="1780" width="9.28515625" customWidth="1"/>
    <col min="1782" max="1783" width="10" customWidth="1"/>
    <col min="2024" max="2024" width="5.140625" customWidth="1"/>
    <col min="2025" max="2025" width="7.28515625" customWidth="1"/>
    <col min="2026" max="2026" width="38.5703125" customWidth="1"/>
    <col min="2027" max="2027" width="7.140625" customWidth="1"/>
    <col min="2028" max="2028" width="7.5703125" customWidth="1"/>
    <col min="2029" max="2033" width="8.5703125" customWidth="1"/>
    <col min="2034" max="2034" width="9" customWidth="1"/>
    <col min="2035" max="2035" width="9.42578125" customWidth="1"/>
    <col min="2036" max="2036" width="9.28515625" customWidth="1"/>
    <col min="2038" max="2039" width="10" customWidth="1"/>
    <col min="2280" max="2280" width="5.140625" customWidth="1"/>
    <col min="2281" max="2281" width="7.28515625" customWidth="1"/>
    <col min="2282" max="2282" width="38.5703125" customWidth="1"/>
    <col min="2283" max="2283" width="7.140625" customWidth="1"/>
    <col min="2284" max="2284" width="7.5703125" customWidth="1"/>
    <col min="2285" max="2289" width="8.5703125" customWidth="1"/>
    <col min="2290" max="2290" width="9" customWidth="1"/>
    <col min="2291" max="2291" width="9.42578125" customWidth="1"/>
    <col min="2292" max="2292" width="9.28515625" customWidth="1"/>
    <col min="2294" max="2295" width="10" customWidth="1"/>
    <col min="2536" max="2536" width="5.140625" customWidth="1"/>
    <col min="2537" max="2537" width="7.28515625" customWidth="1"/>
    <col min="2538" max="2538" width="38.5703125" customWidth="1"/>
    <col min="2539" max="2539" width="7.140625" customWidth="1"/>
    <col min="2540" max="2540" width="7.5703125" customWidth="1"/>
    <col min="2541" max="2545" width="8.5703125" customWidth="1"/>
    <col min="2546" max="2546" width="9" customWidth="1"/>
    <col min="2547" max="2547" width="9.42578125" customWidth="1"/>
    <col min="2548" max="2548" width="9.28515625" customWidth="1"/>
    <col min="2550" max="2551" width="10" customWidth="1"/>
    <col min="2792" max="2792" width="5.140625" customWidth="1"/>
    <col min="2793" max="2793" width="7.28515625" customWidth="1"/>
    <col min="2794" max="2794" width="38.5703125" customWidth="1"/>
    <col min="2795" max="2795" width="7.140625" customWidth="1"/>
    <col min="2796" max="2796" width="7.5703125" customWidth="1"/>
    <col min="2797" max="2801" width="8.5703125" customWidth="1"/>
    <col min="2802" max="2802" width="9" customWidth="1"/>
    <col min="2803" max="2803" width="9.42578125" customWidth="1"/>
    <col min="2804" max="2804" width="9.28515625" customWidth="1"/>
    <col min="2806" max="2807" width="10" customWidth="1"/>
    <col min="3048" max="3048" width="5.140625" customWidth="1"/>
    <col min="3049" max="3049" width="7.28515625" customWidth="1"/>
    <col min="3050" max="3050" width="38.5703125" customWidth="1"/>
    <col min="3051" max="3051" width="7.140625" customWidth="1"/>
    <col min="3052" max="3052" width="7.5703125" customWidth="1"/>
    <col min="3053" max="3057" width="8.5703125" customWidth="1"/>
    <col min="3058" max="3058" width="9" customWidth="1"/>
    <col min="3059" max="3059" width="9.42578125" customWidth="1"/>
    <col min="3060" max="3060" width="9.28515625" customWidth="1"/>
    <col min="3062" max="3063" width="10" customWidth="1"/>
    <col min="3304" max="3304" width="5.140625" customWidth="1"/>
    <col min="3305" max="3305" width="7.28515625" customWidth="1"/>
    <col min="3306" max="3306" width="38.5703125" customWidth="1"/>
    <col min="3307" max="3307" width="7.140625" customWidth="1"/>
    <col min="3308" max="3308" width="7.5703125" customWidth="1"/>
    <col min="3309" max="3313" width="8.5703125" customWidth="1"/>
    <col min="3314" max="3314" width="9" customWidth="1"/>
    <col min="3315" max="3315" width="9.42578125" customWidth="1"/>
    <col min="3316" max="3316" width="9.28515625" customWidth="1"/>
    <col min="3318" max="3319" width="10" customWidth="1"/>
    <col min="3560" max="3560" width="5.140625" customWidth="1"/>
    <col min="3561" max="3561" width="7.28515625" customWidth="1"/>
    <col min="3562" max="3562" width="38.5703125" customWidth="1"/>
    <col min="3563" max="3563" width="7.140625" customWidth="1"/>
    <col min="3564" max="3564" width="7.5703125" customWidth="1"/>
    <col min="3565" max="3569" width="8.5703125" customWidth="1"/>
    <col min="3570" max="3570" width="9" customWidth="1"/>
    <col min="3571" max="3571" width="9.42578125" customWidth="1"/>
    <col min="3572" max="3572" width="9.28515625" customWidth="1"/>
    <col min="3574" max="3575" width="10" customWidth="1"/>
    <col min="3816" max="3816" width="5.140625" customWidth="1"/>
    <col min="3817" max="3817" width="7.28515625" customWidth="1"/>
    <col min="3818" max="3818" width="38.5703125" customWidth="1"/>
    <col min="3819" max="3819" width="7.140625" customWidth="1"/>
    <col min="3820" max="3820" width="7.5703125" customWidth="1"/>
    <col min="3821" max="3825" width="8.5703125" customWidth="1"/>
    <col min="3826" max="3826" width="9" customWidth="1"/>
    <col min="3827" max="3827" width="9.42578125" customWidth="1"/>
    <col min="3828" max="3828" width="9.28515625" customWidth="1"/>
    <col min="3830" max="3831" width="10" customWidth="1"/>
    <col min="4072" max="4072" width="5.140625" customWidth="1"/>
    <col min="4073" max="4073" width="7.28515625" customWidth="1"/>
    <col min="4074" max="4074" width="38.5703125" customWidth="1"/>
    <col min="4075" max="4075" width="7.140625" customWidth="1"/>
    <col min="4076" max="4076" width="7.5703125" customWidth="1"/>
    <col min="4077" max="4081" width="8.5703125" customWidth="1"/>
    <col min="4082" max="4082" width="9" customWidth="1"/>
    <col min="4083" max="4083" width="9.42578125" customWidth="1"/>
    <col min="4084" max="4084" width="9.28515625" customWidth="1"/>
    <col min="4086" max="4087" width="10" customWidth="1"/>
    <col min="4328" max="4328" width="5.140625" customWidth="1"/>
    <col min="4329" max="4329" width="7.28515625" customWidth="1"/>
    <col min="4330" max="4330" width="38.5703125" customWidth="1"/>
    <col min="4331" max="4331" width="7.140625" customWidth="1"/>
    <col min="4332" max="4332" width="7.5703125" customWidth="1"/>
    <col min="4333" max="4337" width="8.5703125" customWidth="1"/>
    <col min="4338" max="4338" width="9" customWidth="1"/>
    <col min="4339" max="4339" width="9.42578125" customWidth="1"/>
    <col min="4340" max="4340" width="9.28515625" customWidth="1"/>
    <col min="4342" max="4343" width="10" customWidth="1"/>
    <col min="4584" max="4584" width="5.140625" customWidth="1"/>
    <col min="4585" max="4585" width="7.28515625" customWidth="1"/>
    <col min="4586" max="4586" width="38.5703125" customWidth="1"/>
    <col min="4587" max="4587" width="7.140625" customWidth="1"/>
    <col min="4588" max="4588" width="7.5703125" customWidth="1"/>
    <col min="4589" max="4593" width="8.5703125" customWidth="1"/>
    <col min="4594" max="4594" width="9" customWidth="1"/>
    <col min="4595" max="4595" width="9.42578125" customWidth="1"/>
    <col min="4596" max="4596" width="9.28515625" customWidth="1"/>
    <col min="4598" max="4599" width="10" customWidth="1"/>
    <col min="4840" max="4840" width="5.140625" customWidth="1"/>
    <col min="4841" max="4841" width="7.28515625" customWidth="1"/>
    <col min="4842" max="4842" width="38.5703125" customWidth="1"/>
    <col min="4843" max="4843" width="7.140625" customWidth="1"/>
    <col min="4844" max="4844" width="7.5703125" customWidth="1"/>
    <col min="4845" max="4849" width="8.5703125" customWidth="1"/>
    <col min="4850" max="4850" width="9" customWidth="1"/>
    <col min="4851" max="4851" width="9.42578125" customWidth="1"/>
    <col min="4852" max="4852" width="9.28515625" customWidth="1"/>
    <col min="4854" max="4855" width="10" customWidth="1"/>
    <col min="5096" max="5096" width="5.140625" customWidth="1"/>
    <col min="5097" max="5097" width="7.28515625" customWidth="1"/>
    <col min="5098" max="5098" width="38.5703125" customWidth="1"/>
    <col min="5099" max="5099" width="7.140625" customWidth="1"/>
    <col min="5100" max="5100" width="7.5703125" customWidth="1"/>
    <col min="5101" max="5105" width="8.5703125" customWidth="1"/>
    <col min="5106" max="5106" width="9" customWidth="1"/>
    <col min="5107" max="5107" width="9.42578125" customWidth="1"/>
    <col min="5108" max="5108" width="9.28515625" customWidth="1"/>
    <col min="5110" max="5111" width="10" customWidth="1"/>
    <col min="5352" max="5352" width="5.140625" customWidth="1"/>
    <col min="5353" max="5353" width="7.28515625" customWidth="1"/>
    <col min="5354" max="5354" width="38.5703125" customWidth="1"/>
    <col min="5355" max="5355" width="7.140625" customWidth="1"/>
    <col min="5356" max="5356" width="7.5703125" customWidth="1"/>
    <col min="5357" max="5361" width="8.5703125" customWidth="1"/>
    <col min="5362" max="5362" width="9" customWidth="1"/>
    <col min="5363" max="5363" width="9.42578125" customWidth="1"/>
    <col min="5364" max="5364" width="9.28515625" customWidth="1"/>
    <col min="5366" max="5367" width="10" customWidth="1"/>
    <col min="5608" max="5608" width="5.140625" customWidth="1"/>
    <col min="5609" max="5609" width="7.28515625" customWidth="1"/>
    <col min="5610" max="5610" width="38.5703125" customWidth="1"/>
    <col min="5611" max="5611" width="7.140625" customWidth="1"/>
    <col min="5612" max="5612" width="7.5703125" customWidth="1"/>
    <col min="5613" max="5617" width="8.5703125" customWidth="1"/>
    <col min="5618" max="5618" width="9" customWidth="1"/>
    <col min="5619" max="5619" width="9.42578125" customWidth="1"/>
    <col min="5620" max="5620" width="9.28515625" customWidth="1"/>
    <col min="5622" max="5623" width="10" customWidth="1"/>
    <col min="5864" max="5864" width="5.140625" customWidth="1"/>
    <col min="5865" max="5865" width="7.28515625" customWidth="1"/>
    <col min="5866" max="5866" width="38.5703125" customWidth="1"/>
    <col min="5867" max="5867" width="7.140625" customWidth="1"/>
    <col min="5868" max="5868" width="7.5703125" customWidth="1"/>
    <col min="5869" max="5873" width="8.5703125" customWidth="1"/>
    <col min="5874" max="5874" width="9" customWidth="1"/>
    <col min="5875" max="5875" width="9.42578125" customWidth="1"/>
    <col min="5876" max="5876" width="9.28515625" customWidth="1"/>
    <col min="5878" max="5879" width="10" customWidth="1"/>
    <col min="6120" max="6120" width="5.140625" customWidth="1"/>
    <col min="6121" max="6121" width="7.28515625" customWidth="1"/>
    <col min="6122" max="6122" width="38.5703125" customWidth="1"/>
    <col min="6123" max="6123" width="7.140625" customWidth="1"/>
    <col min="6124" max="6124" width="7.5703125" customWidth="1"/>
    <col min="6125" max="6129" width="8.5703125" customWidth="1"/>
    <col min="6130" max="6130" width="9" customWidth="1"/>
    <col min="6131" max="6131" width="9.42578125" customWidth="1"/>
    <col min="6132" max="6132" width="9.28515625" customWidth="1"/>
    <col min="6134" max="6135" width="10" customWidth="1"/>
    <col min="6376" max="6376" width="5.140625" customWidth="1"/>
    <col min="6377" max="6377" width="7.28515625" customWidth="1"/>
    <col min="6378" max="6378" width="38.5703125" customWidth="1"/>
    <col min="6379" max="6379" width="7.140625" customWidth="1"/>
    <col min="6380" max="6380" width="7.5703125" customWidth="1"/>
    <col min="6381" max="6385" width="8.5703125" customWidth="1"/>
    <col min="6386" max="6386" width="9" customWidth="1"/>
    <col min="6387" max="6387" width="9.42578125" customWidth="1"/>
    <col min="6388" max="6388" width="9.28515625" customWidth="1"/>
    <col min="6390" max="6391" width="10" customWidth="1"/>
    <col min="6632" max="6632" width="5.140625" customWidth="1"/>
    <col min="6633" max="6633" width="7.28515625" customWidth="1"/>
    <col min="6634" max="6634" width="38.5703125" customWidth="1"/>
    <col min="6635" max="6635" width="7.140625" customWidth="1"/>
    <col min="6636" max="6636" width="7.5703125" customWidth="1"/>
    <col min="6637" max="6641" width="8.5703125" customWidth="1"/>
    <col min="6642" max="6642" width="9" customWidth="1"/>
    <col min="6643" max="6643" width="9.42578125" customWidth="1"/>
    <col min="6644" max="6644" width="9.28515625" customWidth="1"/>
    <col min="6646" max="6647" width="10" customWidth="1"/>
    <col min="6888" max="6888" width="5.140625" customWidth="1"/>
    <col min="6889" max="6889" width="7.28515625" customWidth="1"/>
    <col min="6890" max="6890" width="38.5703125" customWidth="1"/>
    <col min="6891" max="6891" width="7.140625" customWidth="1"/>
    <col min="6892" max="6892" width="7.5703125" customWidth="1"/>
    <col min="6893" max="6897" width="8.5703125" customWidth="1"/>
    <col min="6898" max="6898" width="9" customWidth="1"/>
    <col min="6899" max="6899" width="9.42578125" customWidth="1"/>
    <col min="6900" max="6900" width="9.28515625" customWidth="1"/>
    <col min="6902" max="6903" width="10" customWidth="1"/>
    <col min="7144" max="7144" width="5.140625" customWidth="1"/>
    <col min="7145" max="7145" width="7.28515625" customWidth="1"/>
    <col min="7146" max="7146" width="38.5703125" customWidth="1"/>
    <col min="7147" max="7147" width="7.140625" customWidth="1"/>
    <col min="7148" max="7148" width="7.5703125" customWidth="1"/>
    <col min="7149" max="7153" width="8.5703125" customWidth="1"/>
    <col min="7154" max="7154" width="9" customWidth="1"/>
    <col min="7155" max="7155" width="9.42578125" customWidth="1"/>
    <col min="7156" max="7156" width="9.28515625" customWidth="1"/>
    <col min="7158" max="7159" width="10" customWidth="1"/>
    <col min="7400" max="7400" width="5.140625" customWidth="1"/>
    <col min="7401" max="7401" width="7.28515625" customWidth="1"/>
    <col min="7402" max="7402" width="38.5703125" customWidth="1"/>
    <col min="7403" max="7403" width="7.140625" customWidth="1"/>
    <col min="7404" max="7404" width="7.5703125" customWidth="1"/>
    <col min="7405" max="7409" width="8.5703125" customWidth="1"/>
    <col min="7410" max="7410" width="9" customWidth="1"/>
    <col min="7411" max="7411" width="9.42578125" customWidth="1"/>
    <col min="7412" max="7412" width="9.28515625" customWidth="1"/>
    <col min="7414" max="7415" width="10" customWidth="1"/>
    <col min="7656" max="7656" width="5.140625" customWidth="1"/>
    <col min="7657" max="7657" width="7.28515625" customWidth="1"/>
    <col min="7658" max="7658" width="38.5703125" customWidth="1"/>
    <col min="7659" max="7659" width="7.140625" customWidth="1"/>
    <col min="7660" max="7660" width="7.5703125" customWidth="1"/>
    <col min="7661" max="7665" width="8.5703125" customWidth="1"/>
    <col min="7666" max="7666" width="9" customWidth="1"/>
    <col min="7667" max="7667" width="9.42578125" customWidth="1"/>
    <col min="7668" max="7668" width="9.28515625" customWidth="1"/>
    <col min="7670" max="7671" width="10" customWidth="1"/>
    <col min="7912" max="7912" width="5.140625" customWidth="1"/>
    <col min="7913" max="7913" width="7.28515625" customWidth="1"/>
    <col min="7914" max="7914" width="38.5703125" customWidth="1"/>
    <col min="7915" max="7915" width="7.140625" customWidth="1"/>
    <col min="7916" max="7916" width="7.5703125" customWidth="1"/>
    <col min="7917" max="7921" width="8.5703125" customWidth="1"/>
    <col min="7922" max="7922" width="9" customWidth="1"/>
    <col min="7923" max="7923" width="9.42578125" customWidth="1"/>
    <col min="7924" max="7924" width="9.28515625" customWidth="1"/>
    <col min="7926" max="7927" width="10" customWidth="1"/>
    <col min="8168" max="8168" width="5.140625" customWidth="1"/>
    <col min="8169" max="8169" width="7.28515625" customWidth="1"/>
    <col min="8170" max="8170" width="38.5703125" customWidth="1"/>
    <col min="8171" max="8171" width="7.140625" customWidth="1"/>
    <col min="8172" max="8172" width="7.5703125" customWidth="1"/>
    <col min="8173" max="8177" width="8.5703125" customWidth="1"/>
    <col min="8178" max="8178" width="9" customWidth="1"/>
    <col min="8179" max="8179" width="9.42578125" customWidth="1"/>
    <col min="8180" max="8180" width="9.28515625" customWidth="1"/>
    <col min="8182" max="8183" width="10" customWidth="1"/>
    <col min="8424" max="8424" width="5.140625" customWidth="1"/>
    <col min="8425" max="8425" width="7.28515625" customWidth="1"/>
    <col min="8426" max="8426" width="38.5703125" customWidth="1"/>
    <col min="8427" max="8427" width="7.140625" customWidth="1"/>
    <col min="8428" max="8428" width="7.5703125" customWidth="1"/>
    <col min="8429" max="8433" width="8.5703125" customWidth="1"/>
    <col min="8434" max="8434" width="9" customWidth="1"/>
    <col min="8435" max="8435" width="9.42578125" customWidth="1"/>
    <col min="8436" max="8436" width="9.28515625" customWidth="1"/>
    <col min="8438" max="8439" width="10" customWidth="1"/>
    <col min="8680" max="8680" width="5.140625" customWidth="1"/>
    <col min="8681" max="8681" width="7.28515625" customWidth="1"/>
    <col min="8682" max="8682" width="38.5703125" customWidth="1"/>
    <col min="8683" max="8683" width="7.140625" customWidth="1"/>
    <col min="8684" max="8684" width="7.5703125" customWidth="1"/>
    <col min="8685" max="8689" width="8.5703125" customWidth="1"/>
    <col min="8690" max="8690" width="9" customWidth="1"/>
    <col min="8691" max="8691" width="9.42578125" customWidth="1"/>
    <col min="8692" max="8692" width="9.28515625" customWidth="1"/>
    <col min="8694" max="8695" width="10" customWidth="1"/>
    <col min="8936" max="8936" width="5.140625" customWidth="1"/>
    <col min="8937" max="8937" width="7.28515625" customWidth="1"/>
    <col min="8938" max="8938" width="38.5703125" customWidth="1"/>
    <col min="8939" max="8939" width="7.140625" customWidth="1"/>
    <col min="8940" max="8940" width="7.5703125" customWidth="1"/>
    <col min="8941" max="8945" width="8.5703125" customWidth="1"/>
    <col min="8946" max="8946" width="9" customWidth="1"/>
    <col min="8947" max="8947" width="9.42578125" customWidth="1"/>
    <col min="8948" max="8948" width="9.28515625" customWidth="1"/>
    <col min="8950" max="8951" width="10" customWidth="1"/>
    <col min="9192" max="9192" width="5.140625" customWidth="1"/>
    <col min="9193" max="9193" width="7.28515625" customWidth="1"/>
    <col min="9194" max="9194" width="38.5703125" customWidth="1"/>
    <col min="9195" max="9195" width="7.140625" customWidth="1"/>
    <col min="9196" max="9196" width="7.5703125" customWidth="1"/>
    <col min="9197" max="9201" width="8.5703125" customWidth="1"/>
    <col min="9202" max="9202" width="9" customWidth="1"/>
    <col min="9203" max="9203" width="9.42578125" customWidth="1"/>
    <col min="9204" max="9204" width="9.28515625" customWidth="1"/>
    <col min="9206" max="9207" width="10" customWidth="1"/>
    <col min="9448" max="9448" width="5.140625" customWidth="1"/>
    <col min="9449" max="9449" width="7.28515625" customWidth="1"/>
    <col min="9450" max="9450" width="38.5703125" customWidth="1"/>
    <col min="9451" max="9451" width="7.140625" customWidth="1"/>
    <col min="9452" max="9452" width="7.5703125" customWidth="1"/>
    <col min="9453" max="9457" width="8.5703125" customWidth="1"/>
    <col min="9458" max="9458" width="9" customWidth="1"/>
    <col min="9459" max="9459" width="9.42578125" customWidth="1"/>
    <col min="9460" max="9460" width="9.28515625" customWidth="1"/>
    <col min="9462" max="9463" width="10" customWidth="1"/>
    <col min="9704" max="9704" width="5.140625" customWidth="1"/>
    <col min="9705" max="9705" width="7.28515625" customWidth="1"/>
    <col min="9706" max="9706" width="38.5703125" customWidth="1"/>
    <col min="9707" max="9707" width="7.140625" customWidth="1"/>
    <col min="9708" max="9708" width="7.5703125" customWidth="1"/>
    <col min="9709" max="9713" width="8.5703125" customWidth="1"/>
    <col min="9714" max="9714" width="9" customWidth="1"/>
    <col min="9715" max="9715" width="9.42578125" customWidth="1"/>
    <col min="9716" max="9716" width="9.28515625" customWidth="1"/>
    <col min="9718" max="9719" width="10" customWidth="1"/>
    <col min="9960" max="9960" width="5.140625" customWidth="1"/>
    <col min="9961" max="9961" width="7.28515625" customWidth="1"/>
    <col min="9962" max="9962" width="38.5703125" customWidth="1"/>
    <col min="9963" max="9963" width="7.140625" customWidth="1"/>
    <col min="9964" max="9964" width="7.5703125" customWidth="1"/>
    <col min="9965" max="9969" width="8.5703125" customWidth="1"/>
    <col min="9970" max="9970" width="9" customWidth="1"/>
    <col min="9971" max="9971" width="9.42578125" customWidth="1"/>
    <col min="9972" max="9972" width="9.28515625" customWidth="1"/>
    <col min="9974" max="9975" width="10" customWidth="1"/>
    <col min="10216" max="10216" width="5.140625" customWidth="1"/>
    <col min="10217" max="10217" width="7.28515625" customWidth="1"/>
    <col min="10218" max="10218" width="38.5703125" customWidth="1"/>
    <col min="10219" max="10219" width="7.140625" customWidth="1"/>
    <col min="10220" max="10220" width="7.5703125" customWidth="1"/>
    <col min="10221" max="10225" width="8.5703125" customWidth="1"/>
    <col min="10226" max="10226" width="9" customWidth="1"/>
    <col min="10227" max="10227" width="9.42578125" customWidth="1"/>
    <col min="10228" max="10228" width="9.28515625" customWidth="1"/>
    <col min="10230" max="10231" width="10" customWidth="1"/>
    <col min="10472" max="10472" width="5.140625" customWidth="1"/>
    <col min="10473" max="10473" width="7.28515625" customWidth="1"/>
    <col min="10474" max="10474" width="38.5703125" customWidth="1"/>
    <col min="10475" max="10475" width="7.140625" customWidth="1"/>
    <col min="10476" max="10476" width="7.5703125" customWidth="1"/>
    <col min="10477" max="10481" width="8.5703125" customWidth="1"/>
    <col min="10482" max="10482" width="9" customWidth="1"/>
    <col min="10483" max="10483" width="9.42578125" customWidth="1"/>
    <col min="10484" max="10484" width="9.28515625" customWidth="1"/>
    <col min="10486" max="10487" width="10" customWidth="1"/>
    <col min="10728" max="10728" width="5.140625" customWidth="1"/>
    <col min="10729" max="10729" width="7.28515625" customWidth="1"/>
    <col min="10730" max="10730" width="38.5703125" customWidth="1"/>
    <col min="10731" max="10731" width="7.140625" customWidth="1"/>
    <col min="10732" max="10732" width="7.5703125" customWidth="1"/>
    <col min="10733" max="10737" width="8.5703125" customWidth="1"/>
    <col min="10738" max="10738" width="9" customWidth="1"/>
    <col min="10739" max="10739" width="9.42578125" customWidth="1"/>
    <col min="10740" max="10740" width="9.28515625" customWidth="1"/>
    <col min="10742" max="10743" width="10" customWidth="1"/>
    <col min="10984" max="10984" width="5.140625" customWidth="1"/>
    <col min="10985" max="10985" width="7.28515625" customWidth="1"/>
    <col min="10986" max="10986" width="38.5703125" customWidth="1"/>
    <col min="10987" max="10987" width="7.140625" customWidth="1"/>
    <col min="10988" max="10988" width="7.5703125" customWidth="1"/>
    <col min="10989" max="10993" width="8.5703125" customWidth="1"/>
    <col min="10994" max="10994" width="9" customWidth="1"/>
    <col min="10995" max="10995" width="9.42578125" customWidth="1"/>
    <col min="10996" max="10996" width="9.28515625" customWidth="1"/>
    <col min="10998" max="10999" width="10" customWidth="1"/>
    <col min="11240" max="11240" width="5.140625" customWidth="1"/>
    <col min="11241" max="11241" width="7.28515625" customWidth="1"/>
    <col min="11242" max="11242" width="38.5703125" customWidth="1"/>
    <col min="11243" max="11243" width="7.140625" customWidth="1"/>
    <col min="11244" max="11244" width="7.5703125" customWidth="1"/>
    <col min="11245" max="11249" width="8.5703125" customWidth="1"/>
    <col min="11250" max="11250" width="9" customWidth="1"/>
    <col min="11251" max="11251" width="9.42578125" customWidth="1"/>
    <col min="11252" max="11252" width="9.28515625" customWidth="1"/>
    <col min="11254" max="11255" width="10" customWidth="1"/>
    <col min="11496" max="11496" width="5.140625" customWidth="1"/>
    <col min="11497" max="11497" width="7.28515625" customWidth="1"/>
    <col min="11498" max="11498" width="38.5703125" customWidth="1"/>
    <col min="11499" max="11499" width="7.140625" customWidth="1"/>
    <col min="11500" max="11500" width="7.5703125" customWidth="1"/>
    <col min="11501" max="11505" width="8.5703125" customWidth="1"/>
    <col min="11506" max="11506" width="9" customWidth="1"/>
    <col min="11507" max="11507" width="9.42578125" customWidth="1"/>
    <col min="11508" max="11508" width="9.28515625" customWidth="1"/>
    <col min="11510" max="11511" width="10" customWidth="1"/>
    <col min="11752" max="11752" width="5.140625" customWidth="1"/>
    <col min="11753" max="11753" width="7.28515625" customWidth="1"/>
    <col min="11754" max="11754" width="38.5703125" customWidth="1"/>
    <col min="11755" max="11755" width="7.140625" customWidth="1"/>
    <col min="11756" max="11756" width="7.5703125" customWidth="1"/>
    <col min="11757" max="11761" width="8.5703125" customWidth="1"/>
    <col min="11762" max="11762" width="9" customWidth="1"/>
    <col min="11763" max="11763" width="9.42578125" customWidth="1"/>
    <col min="11764" max="11764" width="9.28515625" customWidth="1"/>
    <col min="11766" max="11767" width="10" customWidth="1"/>
    <col min="12008" max="12008" width="5.140625" customWidth="1"/>
    <col min="12009" max="12009" width="7.28515625" customWidth="1"/>
    <col min="12010" max="12010" width="38.5703125" customWidth="1"/>
    <col min="12011" max="12011" width="7.140625" customWidth="1"/>
    <col min="12012" max="12012" width="7.5703125" customWidth="1"/>
    <col min="12013" max="12017" width="8.5703125" customWidth="1"/>
    <col min="12018" max="12018" width="9" customWidth="1"/>
    <col min="12019" max="12019" width="9.42578125" customWidth="1"/>
    <col min="12020" max="12020" width="9.28515625" customWidth="1"/>
    <col min="12022" max="12023" width="10" customWidth="1"/>
    <col min="12264" max="12264" width="5.140625" customWidth="1"/>
    <col min="12265" max="12265" width="7.28515625" customWidth="1"/>
    <col min="12266" max="12266" width="38.5703125" customWidth="1"/>
    <col min="12267" max="12267" width="7.140625" customWidth="1"/>
    <col min="12268" max="12268" width="7.5703125" customWidth="1"/>
    <col min="12269" max="12273" width="8.5703125" customWidth="1"/>
    <col min="12274" max="12274" width="9" customWidth="1"/>
    <col min="12275" max="12275" width="9.42578125" customWidth="1"/>
    <col min="12276" max="12276" width="9.28515625" customWidth="1"/>
    <col min="12278" max="12279" width="10" customWidth="1"/>
    <col min="12520" max="12520" width="5.140625" customWidth="1"/>
    <col min="12521" max="12521" width="7.28515625" customWidth="1"/>
    <col min="12522" max="12522" width="38.5703125" customWidth="1"/>
    <col min="12523" max="12523" width="7.140625" customWidth="1"/>
    <col min="12524" max="12524" width="7.5703125" customWidth="1"/>
    <col min="12525" max="12529" width="8.5703125" customWidth="1"/>
    <col min="12530" max="12530" width="9" customWidth="1"/>
    <col min="12531" max="12531" width="9.42578125" customWidth="1"/>
    <col min="12532" max="12532" width="9.28515625" customWidth="1"/>
    <col min="12534" max="12535" width="10" customWidth="1"/>
    <col min="12776" max="12776" width="5.140625" customWidth="1"/>
    <col min="12777" max="12777" width="7.28515625" customWidth="1"/>
    <col min="12778" max="12778" width="38.5703125" customWidth="1"/>
    <col min="12779" max="12779" width="7.140625" customWidth="1"/>
    <col min="12780" max="12780" width="7.5703125" customWidth="1"/>
    <col min="12781" max="12785" width="8.5703125" customWidth="1"/>
    <col min="12786" max="12786" width="9" customWidth="1"/>
    <col min="12787" max="12787" width="9.42578125" customWidth="1"/>
    <col min="12788" max="12788" width="9.28515625" customWidth="1"/>
    <col min="12790" max="12791" width="10" customWidth="1"/>
    <col min="13032" max="13032" width="5.140625" customWidth="1"/>
    <col min="13033" max="13033" width="7.28515625" customWidth="1"/>
    <col min="13034" max="13034" width="38.5703125" customWidth="1"/>
    <col min="13035" max="13035" width="7.140625" customWidth="1"/>
    <col min="13036" max="13036" width="7.5703125" customWidth="1"/>
    <col min="13037" max="13041" width="8.5703125" customWidth="1"/>
    <col min="13042" max="13042" width="9" customWidth="1"/>
    <col min="13043" max="13043" width="9.42578125" customWidth="1"/>
    <col min="13044" max="13044" width="9.28515625" customWidth="1"/>
    <col min="13046" max="13047" width="10" customWidth="1"/>
    <col min="13288" max="13288" width="5.140625" customWidth="1"/>
    <col min="13289" max="13289" width="7.28515625" customWidth="1"/>
    <col min="13290" max="13290" width="38.5703125" customWidth="1"/>
    <col min="13291" max="13291" width="7.140625" customWidth="1"/>
    <col min="13292" max="13292" width="7.5703125" customWidth="1"/>
    <col min="13293" max="13297" width="8.5703125" customWidth="1"/>
    <col min="13298" max="13298" width="9" customWidth="1"/>
    <col min="13299" max="13299" width="9.42578125" customWidth="1"/>
    <col min="13300" max="13300" width="9.28515625" customWidth="1"/>
    <col min="13302" max="13303" width="10" customWidth="1"/>
    <col min="13544" max="13544" width="5.140625" customWidth="1"/>
    <col min="13545" max="13545" width="7.28515625" customWidth="1"/>
    <col min="13546" max="13546" width="38.5703125" customWidth="1"/>
    <col min="13547" max="13547" width="7.140625" customWidth="1"/>
    <col min="13548" max="13548" width="7.5703125" customWidth="1"/>
    <col min="13549" max="13553" width="8.5703125" customWidth="1"/>
    <col min="13554" max="13554" width="9" customWidth="1"/>
    <col min="13555" max="13555" width="9.42578125" customWidth="1"/>
    <col min="13556" max="13556" width="9.28515625" customWidth="1"/>
    <col min="13558" max="13559" width="10" customWidth="1"/>
    <col min="13800" max="13800" width="5.140625" customWidth="1"/>
    <col min="13801" max="13801" width="7.28515625" customWidth="1"/>
    <col min="13802" max="13802" width="38.5703125" customWidth="1"/>
    <col min="13803" max="13803" width="7.140625" customWidth="1"/>
    <col min="13804" max="13804" width="7.5703125" customWidth="1"/>
    <col min="13805" max="13809" width="8.5703125" customWidth="1"/>
    <col min="13810" max="13810" width="9" customWidth="1"/>
    <col min="13811" max="13811" width="9.42578125" customWidth="1"/>
    <col min="13812" max="13812" width="9.28515625" customWidth="1"/>
    <col min="13814" max="13815" width="10" customWidth="1"/>
    <col min="14056" max="14056" width="5.140625" customWidth="1"/>
    <col min="14057" max="14057" width="7.28515625" customWidth="1"/>
    <col min="14058" max="14058" width="38.5703125" customWidth="1"/>
    <col min="14059" max="14059" width="7.140625" customWidth="1"/>
    <col min="14060" max="14060" width="7.5703125" customWidth="1"/>
    <col min="14061" max="14065" width="8.5703125" customWidth="1"/>
    <col min="14066" max="14066" width="9" customWidth="1"/>
    <col min="14067" max="14067" width="9.42578125" customWidth="1"/>
    <col min="14068" max="14068" width="9.28515625" customWidth="1"/>
    <col min="14070" max="14071" width="10" customWidth="1"/>
    <col min="14312" max="14312" width="5.140625" customWidth="1"/>
    <col min="14313" max="14313" width="7.28515625" customWidth="1"/>
    <col min="14314" max="14314" width="38.5703125" customWidth="1"/>
    <col min="14315" max="14315" width="7.140625" customWidth="1"/>
    <col min="14316" max="14316" width="7.5703125" customWidth="1"/>
    <col min="14317" max="14321" width="8.5703125" customWidth="1"/>
    <col min="14322" max="14322" width="9" customWidth="1"/>
    <col min="14323" max="14323" width="9.42578125" customWidth="1"/>
    <col min="14324" max="14324" width="9.28515625" customWidth="1"/>
    <col min="14326" max="14327" width="10" customWidth="1"/>
    <col min="14568" max="14568" width="5.140625" customWidth="1"/>
    <col min="14569" max="14569" width="7.28515625" customWidth="1"/>
    <col min="14570" max="14570" width="38.5703125" customWidth="1"/>
    <col min="14571" max="14571" width="7.140625" customWidth="1"/>
    <col min="14572" max="14572" width="7.5703125" customWidth="1"/>
    <col min="14573" max="14577" width="8.5703125" customWidth="1"/>
    <col min="14578" max="14578" width="9" customWidth="1"/>
    <col min="14579" max="14579" width="9.42578125" customWidth="1"/>
    <col min="14580" max="14580" width="9.28515625" customWidth="1"/>
    <col min="14582" max="14583" width="10" customWidth="1"/>
    <col min="14824" max="14824" width="5.140625" customWidth="1"/>
    <col min="14825" max="14825" width="7.28515625" customWidth="1"/>
    <col min="14826" max="14826" width="38.5703125" customWidth="1"/>
    <col min="14827" max="14827" width="7.140625" customWidth="1"/>
    <col min="14828" max="14828" width="7.5703125" customWidth="1"/>
    <col min="14829" max="14833" width="8.5703125" customWidth="1"/>
    <col min="14834" max="14834" width="9" customWidth="1"/>
    <col min="14835" max="14835" width="9.42578125" customWidth="1"/>
    <col min="14836" max="14836" width="9.28515625" customWidth="1"/>
    <col min="14838" max="14839" width="10" customWidth="1"/>
    <col min="15080" max="15080" width="5.140625" customWidth="1"/>
    <col min="15081" max="15081" width="7.28515625" customWidth="1"/>
    <col min="15082" max="15082" width="38.5703125" customWidth="1"/>
    <col min="15083" max="15083" width="7.140625" customWidth="1"/>
    <col min="15084" max="15084" width="7.5703125" customWidth="1"/>
    <col min="15085" max="15089" width="8.5703125" customWidth="1"/>
    <col min="15090" max="15090" width="9" customWidth="1"/>
    <col min="15091" max="15091" width="9.42578125" customWidth="1"/>
    <col min="15092" max="15092" width="9.28515625" customWidth="1"/>
    <col min="15094" max="15095" width="10" customWidth="1"/>
    <col min="15336" max="15336" width="5.140625" customWidth="1"/>
    <col min="15337" max="15337" width="7.28515625" customWidth="1"/>
    <col min="15338" max="15338" width="38.5703125" customWidth="1"/>
    <col min="15339" max="15339" width="7.140625" customWidth="1"/>
    <col min="15340" max="15340" width="7.5703125" customWidth="1"/>
    <col min="15341" max="15345" width="8.5703125" customWidth="1"/>
    <col min="15346" max="15346" width="9" customWidth="1"/>
    <col min="15347" max="15347" width="9.42578125" customWidth="1"/>
    <col min="15348" max="15348" width="9.28515625" customWidth="1"/>
    <col min="15350" max="15351" width="10" customWidth="1"/>
    <col min="15592" max="15592" width="5.140625" customWidth="1"/>
    <col min="15593" max="15593" width="7.28515625" customWidth="1"/>
    <col min="15594" max="15594" width="38.5703125" customWidth="1"/>
    <col min="15595" max="15595" width="7.140625" customWidth="1"/>
    <col min="15596" max="15596" width="7.5703125" customWidth="1"/>
    <col min="15597" max="15601" width="8.5703125" customWidth="1"/>
    <col min="15602" max="15602" width="9" customWidth="1"/>
    <col min="15603" max="15603" width="9.42578125" customWidth="1"/>
    <col min="15604" max="15604" width="9.28515625" customWidth="1"/>
    <col min="15606" max="15607" width="10" customWidth="1"/>
    <col min="15848" max="15848" width="5.140625" customWidth="1"/>
    <col min="15849" max="15849" width="7.28515625" customWidth="1"/>
    <col min="15850" max="15850" width="38.5703125" customWidth="1"/>
    <col min="15851" max="15851" width="7.140625" customWidth="1"/>
    <col min="15852" max="15852" width="7.5703125" customWidth="1"/>
    <col min="15853" max="15857" width="8.5703125" customWidth="1"/>
    <col min="15858" max="15858" width="9" customWidth="1"/>
    <col min="15859" max="15859" width="9.42578125" customWidth="1"/>
    <col min="15860" max="15860" width="9.28515625" customWidth="1"/>
    <col min="15862" max="15863" width="10" customWidth="1"/>
    <col min="16104" max="16104" width="5.140625" customWidth="1"/>
    <col min="16105" max="16105" width="7.28515625" customWidth="1"/>
    <col min="16106" max="16106" width="38.5703125" customWidth="1"/>
    <col min="16107" max="16107" width="7.140625" customWidth="1"/>
    <col min="16108" max="16108" width="7.5703125" customWidth="1"/>
    <col min="16109" max="16113" width="8.5703125" customWidth="1"/>
    <col min="16114" max="16114" width="9" customWidth="1"/>
    <col min="16115" max="16115" width="9.42578125" customWidth="1"/>
    <col min="16116" max="16116" width="9.28515625" customWidth="1"/>
    <col min="16118" max="16119" width="10" customWidth="1"/>
  </cols>
  <sheetData>
    <row r="3" spans="1:8" x14ac:dyDescent="0.25">
      <c r="B3" s="53"/>
      <c r="C3" s="53"/>
      <c r="D3" s="46" t="s">
        <v>78</v>
      </c>
      <c r="E3" s="53"/>
      <c r="F3" s="53"/>
      <c r="G3" s="53"/>
      <c r="H3" s="53"/>
    </row>
    <row r="4" spans="1:8" x14ac:dyDescent="0.25">
      <c r="B4" s="55"/>
      <c r="C4" s="55"/>
      <c r="D4" s="111" t="str">
        <f>Koptame!B24</f>
        <v>Atpūtas vieta pie ūdens Ziedonī</v>
      </c>
      <c r="E4" s="55"/>
      <c r="F4" s="55"/>
      <c r="G4" s="55"/>
      <c r="H4" s="55"/>
    </row>
    <row r="5" spans="1:8" x14ac:dyDescent="0.25">
      <c r="B5" s="57"/>
      <c r="C5" s="57"/>
      <c r="D5" s="44" t="s">
        <v>10</v>
      </c>
      <c r="E5" s="57"/>
      <c r="F5" s="57"/>
      <c r="G5" s="57"/>
      <c r="H5" s="57"/>
    </row>
    <row r="6" spans="1:8" x14ac:dyDescent="0.25">
      <c r="A6" s="46"/>
      <c r="B6" s="47"/>
      <c r="C6" s="47"/>
      <c r="D6" s="47"/>
      <c r="E6" s="47"/>
      <c r="F6" s="47"/>
      <c r="G6" s="47"/>
      <c r="H6" s="47"/>
    </row>
    <row r="7" spans="1:8" x14ac:dyDescent="0.25">
      <c r="A7" s="54" t="s">
        <v>90</v>
      </c>
      <c r="B7" s="49"/>
      <c r="C7" s="49"/>
      <c r="D7" s="49"/>
      <c r="E7" s="49"/>
      <c r="F7" s="49"/>
      <c r="G7" s="49"/>
      <c r="H7" s="49"/>
    </row>
    <row r="8" spans="1:8" x14ac:dyDescent="0.25">
      <c r="A8" s="54" t="s">
        <v>91</v>
      </c>
      <c r="B8" s="51"/>
      <c r="C8" s="51"/>
      <c r="D8" s="51"/>
      <c r="E8" s="51"/>
      <c r="F8" s="49"/>
      <c r="G8" s="49"/>
      <c r="H8" s="49"/>
    </row>
    <row r="9" spans="1:8" x14ac:dyDescent="0.25">
      <c r="A9" s="54" t="s">
        <v>92</v>
      </c>
      <c r="B9" s="51"/>
      <c r="C9" s="51"/>
      <c r="D9" s="49"/>
      <c r="E9" s="49"/>
      <c r="F9" s="49"/>
      <c r="G9" s="49"/>
      <c r="H9" s="49"/>
    </row>
    <row r="10" spans="1:8" x14ac:dyDescent="0.25">
      <c r="A10" s="54" t="s">
        <v>43</v>
      </c>
      <c r="B10" s="51"/>
      <c r="C10" s="51"/>
      <c r="D10" s="49"/>
      <c r="E10" s="49"/>
      <c r="F10" s="49"/>
      <c r="G10" s="49"/>
      <c r="H10" s="49"/>
    </row>
    <row r="11" spans="1:8" x14ac:dyDescent="0.25">
      <c r="A11" s="50"/>
      <c r="B11" s="52"/>
      <c r="C11" s="52"/>
      <c r="D11" s="49"/>
      <c r="E11" s="49"/>
      <c r="F11" s="49"/>
      <c r="G11" s="49"/>
      <c r="H11" s="49"/>
    </row>
    <row r="12" spans="1:8" x14ac:dyDescent="0.25">
      <c r="A12" s="50"/>
      <c r="B12" s="49"/>
      <c r="C12" s="40" t="s">
        <v>23</v>
      </c>
      <c r="D12" s="114">
        <f>D28</f>
        <v>0</v>
      </c>
      <c r="E12" s="49"/>
      <c r="F12" s="49"/>
      <c r="G12" s="49"/>
      <c r="H12" s="40"/>
    </row>
    <row r="13" spans="1:8" s="4" customFormat="1" x14ac:dyDescent="0.25">
      <c r="A13" s="13"/>
      <c r="B13" s="14"/>
      <c r="C13" s="100" t="s">
        <v>24</v>
      </c>
      <c r="D13" s="115">
        <f>H24</f>
        <v>0</v>
      </c>
      <c r="E13" s="17"/>
      <c r="F13" s="19"/>
      <c r="G13" s="16"/>
      <c r="H13" s="49"/>
    </row>
    <row r="14" spans="1:8" x14ac:dyDescent="0.25">
      <c r="A14" s="5"/>
      <c r="B14" s="5"/>
      <c r="C14" s="5"/>
      <c r="D14" s="5"/>
      <c r="E14" s="5"/>
      <c r="F14" s="5"/>
    </row>
    <row r="15" spans="1:8" s="6" customFormat="1" ht="45" customHeight="1" x14ac:dyDescent="0.2">
      <c r="A15" s="190" t="s">
        <v>0</v>
      </c>
      <c r="B15" s="190" t="s">
        <v>25</v>
      </c>
      <c r="C15" s="190" t="s">
        <v>26</v>
      </c>
      <c r="D15" s="190" t="s">
        <v>7</v>
      </c>
      <c r="E15" s="192" t="s">
        <v>27</v>
      </c>
      <c r="F15" s="193"/>
      <c r="G15" s="194"/>
      <c r="H15" s="190" t="s">
        <v>28</v>
      </c>
    </row>
    <row r="16" spans="1:8" s="6" customFormat="1" ht="22.5" x14ac:dyDescent="0.2">
      <c r="A16" s="191"/>
      <c r="B16" s="191"/>
      <c r="C16" s="191"/>
      <c r="D16" s="191"/>
      <c r="E16" s="106" t="s">
        <v>14</v>
      </c>
      <c r="F16" s="106" t="s">
        <v>15</v>
      </c>
      <c r="G16" s="106" t="s">
        <v>16</v>
      </c>
      <c r="H16" s="191"/>
    </row>
    <row r="17" spans="1:11" s="6" customFormat="1" ht="11.25" x14ac:dyDescent="0.2">
      <c r="A17" s="43">
        <v>1</v>
      </c>
      <c r="B17" s="43">
        <f>A17+1</f>
        <v>2</v>
      </c>
      <c r="C17" s="43">
        <f t="shared" ref="C17:H17" si="0">B17+1</f>
        <v>3</v>
      </c>
      <c r="D17" s="43">
        <f t="shared" si="0"/>
        <v>4</v>
      </c>
      <c r="E17" s="43">
        <f t="shared" si="0"/>
        <v>5</v>
      </c>
      <c r="F17" s="43">
        <f t="shared" si="0"/>
        <v>6</v>
      </c>
      <c r="G17" s="43">
        <f t="shared" si="0"/>
        <v>7</v>
      </c>
      <c r="H17" s="43">
        <f t="shared" si="0"/>
        <v>8</v>
      </c>
    </row>
    <row r="18" spans="1:11" s="6" customFormat="1" ht="12.75" x14ac:dyDescent="0.2">
      <c r="A18" s="28"/>
      <c r="B18" s="28"/>
      <c r="C18" s="29"/>
      <c r="D18" s="101"/>
      <c r="E18" s="101"/>
      <c r="F18" s="101"/>
      <c r="G18" s="101"/>
      <c r="H18" s="102"/>
    </row>
    <row r="19" spans="1:11" s="6" customFormat="1" ht="12.75" x14ac:dyDescent="0.2">
      <c r="A19" s="28">
        <f t="shared" ref="A19:B21" si="1">A18+1</f>
        <v>1</v>
      </c>
      <c r="B19" s="27">
        <v>1</v>
      </c>
      <c r="C19" s="158" t="s">
        <v>44</v>
      </c>
      <c r="D19" s="161">
        <f>SUM(E19:G19)</f>
        <v>0</v>
      </c>
      <c r="E19" s="161">
        <f>'1'!M18</f>
        <v>0</v>
      </c>
      <c r="F19" s="161">
        <f>'1'!N18</f>
        <v>0</v>
      </c>
      <c r="G19" s="161">
        <f>'1'!O18</f>
        <v>0</v>
      </c>
      <c r="H19" s="162">
        <f>'1'!$L$18</f>
        <v>0</v>
      </c>
    </row>
    <row r="20" spans="1:11" x14ac:dyDescent="0.25">
      <c r="A20" s="27">
        <f>A19+1</f>
        <v>2</v>
      </c>
      <c r="B20" s="27">
        <f>B19+1</f>
        <v>2</v>
      </c>
      <c r="C20" s="159" t="s">
        <v>45</v>
      </c>
      <c r="D20" s="161">
        <f t="shared" ref="D20:D22" si="2">SUM(E20:G20)</f>
        <v>0</v>
      </c>
      <c r="E20" s="161">
        <f>'2'!M26</f>
        <v>0</v>
      </c>
      <c r="F20" s="163">
        <f>'2'!N26</f>
        <v>0</v>
      </c>
      <c r="G20" s="163">
        <f>'2'!O26</f>
        <v>0</v>
      </c>
      <c r="H20" s="162">
        <f>'2'!$L$26</f>
        <v>0</v>
      </c>
    </row>
    <row r="21" spans="1:11" s="12" customFormat="1" x14ac:dyDescent="0.25">
      <c r="A21" s="27">
        <f t="shared" si="1"/>
        <v>3</v>
      </c>
      <c r="B21" s="27">
        <f t="shared" si="1"/>
        <v>3</v>
      </c>
      <c r="C21" s="160" t="s">
        <v>59</v>
      </c>
      <c r="D21" s="161">
        <f t="shared" si="2"/>
        <v>0</v>
      </c>
      <c r="E21" s="161">
        <f>'3'!M26</f>
        <v>0</v>
      </c>
      <c r="F21" s="161">
        <f>'3'!N26</f>
        <v>0</v>
      </c>
      <c r="G21" s="161">
        <f>'3'!O26</f>
        <v>0</v>
      </c>
      <c r="H21" s="162">
        <f>'3'!$L$26</f>
        <v>0</v>
      </c>
    </row>
    <row r="22" spans="1:11" x14ac:dyDescent="0.25">
      <c r="A22" s="27">
        <f>A21+1</f>
        <v>4</v>
      </c>
      <c r="B22" s="27">
        <f>B21+1</f>
        <v>4</v>
      </c>
      <c r="C22" s="160" t="s">
        <v>46</v>
      </c>
      <c r="D22" s="161">
        <f t="shared" si="2"/>
        <v>0</v>
      </c>
      <c r="E22" s="161">
        <f>'4'!M18</f>
        <v>0</v>
      </c>
      <c r="F22" s="163">
        <f>'4'!N18</f>
        <v>0</v>
      </c>
      <c r="G22" s="163">
        <f>'4'!O18</f>
        <v>0</v>
      </c>
      <c r="H22" s="162">
        <f>'4'!$L$18</f>
        <v>0</v>
      </c>
    </row>
    <row r="23" spans="1:11" x14ac:dyDescent="0.25">
      <c r="A23" s="103"/>
      <c r="B23" s="104"/>
      <c r="C23" s="105"/>
      <c r="D23" s="164"/>
      <c r="E23" s="165"/>
      <c r="F23" s="166"/>
      <c r="G23" s="166"/>
      <c r="H23" s="167"/>
    </row>
    <row r="24" spans="1:11" x14ac:dyDescent="0.25">
      <c r="A24" s="34"/>
      <c r="B24" s="34"/>
      <c r="C24" s="107" t="s">
        <v>29</v>
      </c>
      <c r="D24" s="168">
        <f>SUM(D18:D23)</f>
        <v>0</v>
      </c>
      <c r="E24" s="168">
        <f>SUM(E18:E23)</f>
        <v>0</v>
      </c>
      <c r="F24" s="168">
        <f>SUM(F18:F23)</f>
        <v>0</v>
      </c>
      <c r="G24" s="168">
        <f>SUM(G18:G23)</f>
        <v>0</v>
      </c>
      <c r="H24" s="168">
        <f>SUM(H18:H23)</f>
        <v>0</v>
      </c>
    </row>
    <row r="25" spans="1:11" x14ac:dyDescent="0.25">
      <c r="A25" s="33"/>
      <c r="B25" s="33"/>
      <c r="C25" s="108" t="s">
        <v>84</v>
      </c>
      <c r="D25" s="169"/>
      <c r="E25" s="170"/>
      <c r="F25" s="171"/>
      <c r="G25" s="171"/>
      <c r="H25" s="171"/>
    </row>
    <row r="26" spans="1:11" x14ac:dyDescent="0.25">
      <c r="A26" s="32"/>
      <c r="B26" s="32"/>
      <c r="C26" s="109" t="s">
        <v>8</v>
      </c>
      <c r="D26" s="172"/>
      <c r="E26" s="170"/>
      <c r="F26" s="171"/>
      <c r="G26" s="171"/>
      <c r="H26" s="171"/>
    </row>
    <row r="27" spans="1:11" x14ac:dyDescent="0.25">
      <c r="A27" s="35"/>
      <c r="B27" s="35"/>
      <c r="C27" s="110" t="s">
        <v>85</v>
      </c>
      <c r="D27" s="173"/>
      <c r="E27" s="170"/>
      <c r="F27" s="171"/>
      <c r="G27" s="171"/>
      <c r="H27" s="171"/>
    </row>
    <row r="28" spans="1:11" x14ac:dyDescent="0.25">
      <c r="A28" s="26"/>
      <c r="B28" s="26"/>
      <c r="C28" s="107" t="s">
        <v>9</v>
      </c>
      <c r="D28" s="168">
        <f>D24+D25+D27</f>
        <v>0</v>
      </c>
      <c r="E28" s="170"/>
      <c r="F28" s="171"/>
      <c r="G28" s="171"/>
      <c r="H28" s="171"/>
    </row>
    <row r="29" spans="1:11" x14ac:dyDescent="0.25">
      <c r="E29" s="174"/>
    </row>
    <row r="30" spans="1:11" s="12" customFormat="1" x14ac:dyDescent="0.25">
      <c r="A30" s="61" t="s">
        <v>86</v>
      </c>
      <c r="B30" s="178"/>
      <c r="C30" s="178"/>
      <c r="D30" s="178"/>
      <c r="E30" s="178"/>
      <c r="F30" s="178"/>
      <c r="G30" s="178"/>
      <c r="H30" s="178"/>
      <c r="I30" s="178"/>
      <c r="J30" s="3"/>
      <c r="K30" s="3"/>
    </row>
    <row r="31" spans="1:11" s="12" customFormat="1" x14ac:dyDescent="0.25">
      <c r="A31" s="56" t="s">
        <v>21</v>
      </c>
      <c r="B31" s="179"/>
      <c r="C31" s="179"/>
      <c r="D31" s="179"/>
      <c r="E31" s="179"/>
      <c r="F31" s="179"/>
      <c r="G31" s="179"/>
      <c r="H31" s="179"/>
      <c r="I31" s="178"/>
      <c r="J31" s="3"/>
      <c r="K31" s="3"/>
    </row>
    <row r="32" spans="1:11" s="10" customFormat="1" x14ac:dyDescent="0.25">
      <c r="A32" s="180" t="s">
        <v>87</v>
      </c>
      <c r="B32" s="180"/>
      <c r="C32" s="180"/>
      <c r="D32" s="180"/>
      <c r="E32" s="180"/>
      <c r="F32" s="180"/>
      <c r="G32" s="180"/>
      <c r="H32" s="180"/>
      <c r="I32" s="181"/>
    </row>
    <row r="33" spans="1:9" s="10" customFormat="1" ht="12.75" x14ac:dyDescent="0.2">
      <c r="A33" s="11"/>
      <c r="B33" s="8"/>
      <c r="C33" s="8"/>
      <c r="D33" s="11"/>
      <c r="E33" s="11"/>
      <c r="F33" s="11"/>
      <c r="G33" s="11"/>
      <c r="H33" s="11"/>
    </row>
    <row r="34" spans="1:9" s="11" customFormat="1" x14ac:dyDescent="0.25">
      <c r="A34" s="61" t="s">
        <v>88</v>
      </c>
      <c r="B34" s="178"/>
      <c r="C34" s="178"/>
      <c r="D34" s="178"/>
      <c r="E34" s="178"/>
      <c r="F34" s="178"/>
      <c r="G34" s="178"/>
      <c r="H34" s="178"/>
      <c r="I34" s="3"/>
    </row>
    <row r="35" spans="1:9" s="7" customFormat="1" ht="12.75" x14ac:dyDescent="0.2">
      <c r="A35" s="56" t="s">
        <v>21</v>
      </c>
      <c r="B35" s="63"/>
      <c r="C35" s="63"/>
      <c r="D35" s="63"/>
      <c r="E35" s="63"/>
      <c r="F35" s="63"/>
      <c r="G35" s="63"/>
      <c r="H35" s="63"/>
    </row>
    <row r="36" spans="1:9" x14ac:dyDescent="0.25">
      <c r="A36" s="62" t="s">
        <v>89</v>
      </c>
      <c r="B36" s="41"/>
      <c r="C36" s="41"/>
      <c r="D36" s="41"/>
      <c r="E36" s="41"/>
      <c r="F36" s="41"/>
      <c r="G36" s="41"/>
      <c r="H36" s="41"/>
    </row>
    <row r="38" spans="1:9" x14ac:dyDescent="0.25">
      <c r="E38" s="64"/>
      <c r="G38" s="64"/>
      <c r="H38" s="45" t="s">
        <v>30</v>
      </c>
    </row>
  </sheetData>
  <mergeCells count="6">
    <mergeCell ref="D15:D16"/>
    <mergeCell ref="E15:G15"/>
    <mergeCell ref="H15:H16"/>
    <mergeCell ref="A15:A16"/>
    <mergeCell ref="B15:B16"/>
    <mergeCell ref="C15:C16"/>
  </mergeCells>
  <pageMargins left="0" right="0" top="0.59055118110236227" bottom="0" header="0.31496062992125984" footer="0.31496062992125984"/>
  <pageSetup paperSize="9" scale="9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29"/>
  <sheetViews>
    <sheetView zoomScale="115" zoomScaleNormal="115" workbookViewId="0">
      <selection activeCell="F16" sqref="F16:J16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3"/>
      <c r="C1" s="53"/>
      <c r="D1" s="53"/>
      <c r="E1" s="53"/>
      <c r="F1" s="53"/>
      <c r="G1" s="112" t="s">
        <v>31</v>
      </c>
      <c r="H1" s="113">
        <f>Kopsavilkums!B19</f>
        <v>1</v>
      </c>
      <c r="I1" s="53"/>
      <c r="J1" s="53"/>
      <c r="K1" s="53"/>
      <c r="L1" s="53"/>
      <c r="M1" s="53"/>
      <c r="N1" s="53"/>
      <c r="O1" s="53"/>
      <c r="P1" s="53"/>
    </row>
    <row r="2" spans="1:16" x14ac:dyDescent="0.25">
      <c r="B2" s="55"/>
      <c r="C2" s="55"/>
      <c r="D2" s="55"/>
      <c r="E2" s="55"/>
      <c r="F2" s="55"/>
      <c r="G2" s="111" t="str">
        <f>Kopsavilkums!C19</f>
        <v>Būvlaukums</v>
      </c>
      <c r="H2" s="55"/>
      <c r="I2" s="55"/>
      <c r="J2" s="55"/>
      <c r="K2" s="55"/>
      <c r="L2" s="55"/>
      <c r="M2" s="55"/>
      <c r="N2" s="55"/>
      <c r="O2" s="55"/>
      <c r="P2" s="55"/>
    </row>
    <row r="3" spans="1:16" x14ac:dyDescent="0.25">
      <c r="B3" s="57"/>
      <c r="C3" s="57"/>
      <c r="D3" s="57"/>
      <c r="E3" s="57"/>
      <c r="F3" s="57"/>
      <c r="G3" s="44" t="s">
        <v>10</v>
      </c>
      <c r="H3" s="57"/>
      <c r="I3" s="57"/>
      <c r="J3" s="57"/>
      <c r="K3" s="57"/>
      <c r="L3" s="57"/>
      <c r="M3" s="57"/>
      <c r="N3" s="57"/>
      <c r="O3" s="57"/>
      <c r="P3" s="57"/>
    </row>
    <row r="4" spans="1:16" x14ac:dyDescent="0.25">
      <c r="A4" s="54" t="str">
        <f>Kopsavilkums!A7</f>
        <v>Objekta nosaukums: ATPŪTAS VIETA</v>
      </c>
      <c r="B4" s="49"/>
      <c r="C4" s="49"/>
      <c r="D4" s="49"/>
      <c r="E4" s="49"/>
      <c r="F4" s="49"/>
      <c r="G4" s="51"/>
      <c r="H4" s="49"/>
      <c r="I4" s="49"/>
      <c r="J4" s="49"/>
      <c r="K4" s="49"/>
      <c r="L4" s="49"/>
      <c r="M4" s="1"/>
      <c r="N4" s="1"/>
      <c r="O4" s="58"/>
      <c r="P4" s="59"/>
    </row>
    <row r="5" spans="1:16" x14ac:dyDescent="0.25">
      <c r="A5" s="54" t="str">
        <f>Kopsavilkums!A8</f>
        <v>Būves nosaukums: ATPŪTAS VIETA</v>
      </c>
      <c r="B5" s="51"/>
      <c r="C5" s="51"/>
      <c r="D5" s="51"/>
      <c r="E5" s="51"/>
      <c r="F5" s="51"/>
      <c r="G5" s="51"/>
      <c r="H5" s="49"/>
      <c r="I5" s="49"/>
      <c r="J5" s="49"/>
      <c r="K5" s="49"/>
      <c r="L5" s="49"/>
      <c r="M5" s="22"/>
      <c r="N5" s="23"/>
      <c r="O5" s="1"/>
      <c r="P5" s="2"/>
    </row>
    <row r="6" spans="1:16" x14ac:dyDescent="0.25">
      <c r="A6" s="54" t="str">
        <f>Kopsavilkums!A9</f>
        <v>Objekta adrese: DKS "Ziedonis", Ķekavas pagasts, Ķekavas novads</v>
      </c>
      <c r="B6" s="51"/>
      <c r="C6" s="51"/>
      <c r="D6" s="49"/>
      <c r="E6" s="49"/>
      <c r="F6" s="49"/>
      <c r="G6" s="51"/>
      <c r="H6" s="49"/>
      <c r="I6" s="49"/>
      <c r="J6" s="49"/>
      <c r="K6" s="49"/>
      <c r="L6" s="49"/>
      <c r="M6" s="24"/>
      <c r="N6" s="25"/>
      <c r="O6" s="22"/>
      <c r="P6" s="23"/>
    </row>
    <row r="7" spans="1:16" x14ac:dyDescent="0.25">
      <c r="A7" s="54" t="str">
        <f>Kopsavilkums!A10</f>
        <v xml:space="preserve">Pasūtījuma Nr.: </v>
      </c>
      <c r="B7" s="51"/>
      <c r="C7" s="51"/>
      <c r="D7" s="49"/>
      <c r="E7" s="49"/>
      <c r="F7" s="49"/>
      <c r="G7" s="51"/>
      <c r="H7" s="49"/>
      <c r="I7" s="49"/>
      <c r="J7" s="49"/>
      <c r="K7" s="49"/>
      <c r="L7" s="49"/>
    </row>
    <row r="8" spans="1:16" x14ac:dyDescent="0.25">
      <c r="A8" s="50"/>
      <c r="B8" s="52"/>
      <c r="C8" s="52"/>
      <c r="D8" s="49"/>
      <c r="E8" s="49"/>
      <c r="F8" s="49"/>
      <c r="G8" s="51"/>
      <c r="H8" s="49"/>
      <c r="I8" s="49"/>
      <c r="J8" s="49"/>
      <c r="K8" s="49"/>
      <c r="L8" s="49"/>
    </row>
    <row r="9" spans="1:16" x14ac:dyDescent="0.25">
      <c r="A9" s="54" t="s">
        <v>70</v>
      </c>
      <c r="B9" s="49"/>
      <c r="C9" s="49"/>
      <c r="D9" s="49"/>
      <c r="E9" s="49"/>
      <c r="F9" s="49"/>
      <c r="G9" s="51"/>
      <c r="H9" s="49"/>
      <c r="I9" s="49"/>
      <c r="J9" s="49"/>
      <c r="M9" s="60"/>
      <c r="N9" s="40" t="s">
        <v>7</v>
      </c>
      <c r="O9" s="31">
        <f>P18</f>
        <v>0</v>
      </c>
      <c r="P9" s="3" t="s">
        <v>6</v>
      </c>
    </row>
    <row r="10" spans="1:16" x14ac:dyDescent="0.25">
      <c r="A10" s="50"/>
      <c r="B10" s="51"/>
      <c r="C10" s="51"/>
      <c r="D10" s="51"/>
      <c r="E10" s="51"/>
      <c r="F10" s="51"/>
      <c r="G10" s="51"/>
      <c r="H10" s="49"/>
      <c r="I10" s="49"/>
      <c r="J10" s="49"/>
      <c r="K10" s="49"/>
      <c r="L10" s="49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49"/>
      <c r="M11" s="49"/>
      <c r="N11" s="49"/>
      <c r="O11" s="49"/>
      <c r="P11" s="48" t="str">
        <f>Kopsavilkums!A32</f>
        <v xml:space="preserve">Tāme sastādīta 2018.gada </v>
      </c>
    </row>
    <row r="12" spans="1:16" s="6" customFormat="1" ht="29.25" customHeight="1" x14ac:dyDescent="0.2">
      <c r="A12" s="190" t="s">
        <v>0</v>
      </c>
      <c r="B12" s="195" t="s">
        <v>12</v>
      </c>
      <c r="C12" s="190" t="s">
        <v>11</v>
      </c>
      <c r="D12" s="195" t="s">
        <v>1</v>
      </c>
      <c r="E12" s="195" t="s">
        <v>2</v>
      </c>
      <c r="F12" s="192" t="s">
        <v>3</v>
      </c>
      <c r="G12" s="193"/>
      <c r="H12" s="193"/>
      <c r="I12" s="193"/>
      <c r="J12" s="193"/>
      <c r="K12" s="194"/>
      <c r="L12" s="192" t="s">
        <v>5</v>
      </c>
      <c r="M12" s="193"/>
      <c r="N12" s="193"/>
      <c r="O12" s="193"/>
      <c r="P12" s="194"/>
    </row>
    <row r="13" spans="1:16" s="6" customFormat="1" ht="58.5" x14ac:dyDescent="0.2">
      <c r="A13" s="191"/>
      <c r="B13" s="196"/>
      <c r="C13" s="191"/>
      <c r="D13" s="196"/>
      <c r="E13" s="196"/>
      <c r="F13" s="42" t="s">
        <v>4</v>
      </c>
      <c r="G13" s="42" t="s">
        <v>13</v>
      </c>
      <c r="H13" s="42" t="s">
        <v>14</v>
      </c>
      <c r="I13" s="42" t="s">
        <v>15</v>
      </c>
      <c r="J13" s="42" t="s">
        <v>16</v>
      </c>
      <c r="K13" s="42" t="s">
        <v>17</v>
      </c>
      <c r="L13" s="42" t="s">
        <v>18</v>
      </c>
      <c r="M13" s="42" t="s">
        <v>14</v>
      </c>
      <c r="N13" s="42" t="s">
        <v>15</v>
      </c>
      <c r="O13" s="42" t="s">
        <v>19</v>
      </c>
      <c r="P13" s="42" t="s">
        <v>20</v>
      </c>
    </row>
    <row r="14" spans="1:16" s="6" customFormat="1" ht="11.25" x14ac:dyDescent="0.2">
      <c r="A14" s="43">
        <v>1</v>
      </c>
      <c r="B14" s="43">
        <f>A14+1</f>
        <v>2</v>
      </c>
      <c r="C14" s="43">
        <f t="shared" ref="C14:P14" si="0">B14+1</f>
        <v>3</v>
      </c>
      <c r="D14" s="43">
        <f t="shared" si="0"/>
        <v>4</v>
      </c>
      <c r="E14" s="43">
        <f t="shared" si="0"/>
        <v>5</v>
      </c>
      <c r="F14" s="43">
        <f t="shared" si="0"/>
        <v>6</v>
      </c>
      <c r="G14" s="43">
        <f t="shared" si="0"/>
        <v>7</v>
      </c>
      <c r="H14" s="43">
        <f t="shared" si="0"/>
        <v>8</v>
      </c>
      <c r="I14" s="43">
        <f t="shared" si="0"/>
        <v>9</v>
      </c>
      <c r="J14" s="43">
        <f t="shared" si="0"/>
        <v>10</v>
      </c>
      <c r="K14" s="43">
        <f t="shared" si="0"/>
        <v>11</v>
      </c>
      <c r="L14" s="43">
        <f t="shared" si="0"/>
        <v>12</v>
      </c>
      <c r="M14" s="43">
        <f t="shared" si="0"/>
        <v>13</v>
      </c>
      <c r="N14" s="43">
        <f t="shared" si="0"/>
        <v>14</v>
      </c>
      <c r="O14" s="43">
        <f t="shared" si="0"/>
        <v>15</v>
      </c>
      <c r="P14" s="43">
        <f t="shared" si="0"/>
        <v>16</v>
      </c>
    </row>
    <row r="15" spans="1:16" s="6" customFormat="1" ht="12.75" x14ac:dyDescent="0.2">
      <c r="A15" s="65"/>
      <c r="B15" s="66"/>
      <c r="C15" s="81"/>
      <c r="D15" s="88"/>
      <c r="E15" s="92"/>
      <c r="F15" s="80"/>
      <c r="G15" s="66"/>
      <c r="H15" s="66"/>
      <c r="I15" s="66"/>
      <c r="J15" s="66"/>
      <c r="K15" s="94"/>
      <c r="L15" s="97"/>
      <c r="M15" s="67"/>
      <c r="N15" s="67"/>
      <c r="O15" s="67"/>
      <c r="P15" s="68"/>
    </row>
    <row r="16" spans="1:16" s="6" customFormat="1" ht="12.75" x14ac:dyDescent="0.2">
      <c r="A16" s="69">
        <f t="shared" ref="A16" si="1">A15+1</f>
        <v>1</v>
      </c>
      <c r="B16" s="70"/>
      <c r="C16" s="82" t="s">
        <v>72</v>
      </c>
      <c r="D16" s="89" t="s">
        <v>58</v>
      </c>
      <c r="E16" s="30">
        <v>1</v>
      </c>
      <c r="F16" s="86"/>
      <c r="G16" s="71"/>
      <c r="H16" s="71"/>
      <c r="I16" s="71"/>
      <c r="J16" s="71"/>
      <c r="K16" s="95">
        <f>SUM(H16:J16)</f>
        <v>0</v>
      </c>
      <c r="L16" s="98">
        <f>ROUND(E16*F16,2)</f>
        <v>0</v>
      </c>
      <c r="M16" s="71">
        <f>ROUND(E16*H16,2)</f>
        <v>0</v>
      </c>
      <c r="N16" s="71">
        <f>ROUND(E16*I16,2)</f>
        <v>0</v>
      </c>
      <c r="O16" s="71">
        <f>ROUND(E16*J16,2)</f>
        <v>0</v>
      </c>
      <c r="P16" s="72">
        <f>SUM(M16:O16)</f>
        <v>0</v>
      </c>
    </row>
    <row r="17" spans="1:19" x14ac:dyDescent="0.25">
      <c r="A17" s="74"/>
      <c r="B17" s="75"/>
      <c r="C17" s="85"/>
      <c r="D17" s="91"/>
      <c r="E17" s="93"/>
      <c r="F17" s="87"/>
      <c r="G17" s="77"/>
      <c r="H17" s="78"/>
      <c r="I17" s="78"/>
      <c r="J17" s="78"/>
      <c r="K17" s="96"/>
      <c r="L17" s="99"/>
      <c r="M17" s="76"/>
      <c r="N17" s="76"/>
      <c r="O17" s="76"/>
      <c r="P17" s="79"/>
      <c r="Q17" s="6"/>
    </row>
    <row r="18" spans="1:19" x14ac:dyDescent="0.25">
      <c r="A18" s="34"/>
      <c r="B18" s="197" t="s">
        <v>71</v>
      </c>
      <c r="C18" s="198"/>
      <c r="D18" s="198"/>
      <c r="E18" s="198"/>
      <c r="F18" s="198"/>
      <c r="G18" s="198"/>
      <c r="H18" s="198"/>
      <c r="I18" s="198"/>
      <c r="J18" s="198"/>
      <c r="K18" s="199"/>
      <c r="L18" s="21">
        <f>SUM(L15:L17)</f>
        <v>0</v>
      </c>
      <c r="M18" s="21">
        <f>SUM(M15:M17)</f>
        <v>0</v>
      </c>
      <c r="N18" s="21">
        <f>SUM(N15:N17)</f>
        <v>0</v>
      </c>
      <c r="O18" s="21">
        <f>SUM(O15:O17)</f>
        <v>0</v>
      </c>
      <c r="P18" s="21">
        <f>SUM(P15:P17)</f>
        <v>0</v>
      </c>
      <c r="Q18" s="9"/>
      <c r="R18" s="9"/>
      <c r="S18" s="9"/>
    </row>
    <row r="19" spans="1:19" x14ac:dyDescent="0.25">
      <c r="A19" s="36" t="s">
        <v>80</v>
      </c>
      <c r="B19" s="37"/>
      <c r="C19" s="188" t="s">
        <v>81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9"/>
      <c r="R19" s="9"/>
    </row>
    <row r="20" spans="1:19" x14ac:dyDescent="0.25">
      <c r="C20" s="189" t="s">
        <v>82</v>
      </c>
      <c r="Q20" s="9"/>
    </row>
    <row r="21" spans="1:19" x14ac:dyDescent="0.25">
      <c r="A21" s="61" t="str">
        <f>Kopsavilkums!A30</f>
        <v xml:space="preserve">Sastādīja:_____________________  , 2018.gada </v>
      </c>
      <c r="B21" s="39"/>
      <c r="C21" s="39"/>
      <c r="D21" s="39"/>
      <c r="E21" s="39"/>
      <c r="F21" s="39"/>
      <c r="G21" s="39"/>
      <c r="H21" s="39"/>
      <c r="I21" s="62"/>
      <c r="J21" s="39"/>
      <c r="K21" s="39"/>
      <c r="L21" s="39"/>
      <c r="M21" s="39"/>
      <c r="N21" s="39"/>
      <c r="O21" s="39"/>
      <c r="P21" s="39"/>
      <c r="Q21" s="3"/>
      <c r="R21" s="3"/>
    </row>
    <row r="22" spans="1:19" x14ac:dyDescent="0.25">
      <c r="A22" s="56" t="str">
        <f>Kopsavilkums!A31</f>
        <v>(paraksts un tā atšifrējums, datums)</v>
      </c>
      <c r="B22" s="63"/>
      <c r="C22" s="63"/>
      <c r="D22" s="63"/>
      <c r="E22" s="63"/>
      <c r="F22" s="63"/>
      <c r="G22" s="63"/>
      <c r="H22" s="63"/>
      <c r="I22" s="62"/>
      <c r="J22" s="39"/>
      <c r="K22" s="39"/>
      <c r="L22" s="39"/>
      <c r="M22" s="39"/>
      <c r="N22" s="39"/>
      <c r="O22" s="39"/>
      <c r="P22" s="39"/>
      <c r="Q22" s="3"/>
      <c r="R22" s="3"/>
    </row>
    <row r="23" spans="1:19" s="10" customFormat="1" x14ac:dyDescent="0.25">
      <c r="A23" s="62" t="str">
        <f>Kopsavilkums!A32</f>
        <v xml:space="preserve">Tāme sastādīta 2018.gada </v>
      </c>
      <c r="B23" s="62"/>
      <c r="C23" s="62"/>
      <c r="D23" s="62"/>
      <c r="E23" s="62"/>
      <c r="F23" s="62"/>
      <c r="G23" s="62"/>
      <c r="H23" s="62"/>
      <c r="I23" s="38"/>
      <c r="J23" s="41"/>
      <c r="K23" s="41"/>
      <c r="L23" s="41"/>
      <c r="M23" s="41"/>
      <c r="N23" s="41"/>
      <c r="O23" s="41"/>
      <c r="P23" s="41"/>
    </row>
    <row r="24" spans="1:19" s="10" customFormat="1" ht="12.75" x14ac:dyDescent="0.2">
      <c r="A24" s="11"/>
      <c r="B24" s="8"/>
      <c r="C24" s="8"/>
      <c r="D24" s="11"/>
      <c r="E24" s="11"/>
      <c r="F24" s="11"/>
      <c r="G24" s="11"/>
      <c r="H24" s="11"/>
      <c r="I24" s="11"/>
      <c r="J24" s="11"/>
      <c r="K24" s="11"/>
    </row>
    <row r="25" spans="1:19" s="11" customFormat="1" x14ac:dyDescent="0.25">
      <c r="A25" s="61" t="str">
        <f>Kopsavilkums!A34</f>
        <v xml:space="preserve">Pārbaudīja:_____________________ , 2018.gada </v>
      </c>
      <c r="B25" s="39"/>
      <c r="C25" s="39"/>
      <c r="D25" s="39"/>
      <c r="E25" s="39"/>
      <c r="F25" s="39"/>
      <c r="G25" s="39"/>
      <c r="H25" s="39"/>
      <c r="I25" s="12"/>
      <c r="J25" s="12"/>
      <c r="K25" s="12"/>
      <c r="L25" s="3"/>
      <c r="M25" s="3"/>
      <c r="N25" s="3"/>
      <c r="O25" s="3"/>
      <c r="P25" s="12"/>
    </row>
    <row r="26" spans="1:19" s="7" customFormat="1" ht="12.75" x14ac:dyDescent="0.2">
      <c r="A26" s="56" t="str">
        <f>Kopsavilkums!A35</f>
        <v>(paraksts un tā atšifrējums, datums)</v>
      </c>
      <c r="B26" s="63"/>
      <c r="C26" s="63"/>
      <c r="D26" s="63"/>
      <c r="E26" s="63"/>
      <c r="F26" s="63"/>
      <c r="G26" s="63"/>
      <c r="H26" s="63"/>
      <c r="I26" s="3"/>
      <c r="J26" s="3"/>
      <c r="K26" s="3"/>
      <c r="L26" s="3"/>
    </row>
    <row r="27" spans="1:19" x14ac:dyDescent="0.25">
      <c r="A27" s="62" t="str">
        <f>Kopsavilkums!A36</f>
        <v xml:space="preserve">sertifikāta Nr. </v>
      </c>
      <c r="B27" s="41"/>
      <c r="C27" s="41"/>
      <c r="D27" s="41"/>
      <c r="E27" s="41"/>
      <c r="F27" s="41"/>
      <c r="G27" s="41"/>
      <c r="H27" s="41"/>
      <c r="M27"/>
      <c r="N27"/>
      <c r="O27"/>
      <c r="P27"/>
    </row>
    <row r="28" spans="1:19" x14ac:dyDescent="0.25">
      <c r="H28" s="64"/>
      <c r="I28" s="64"/>
      <c r="J28" s="64"/>
      <c r="K28" s="64"/>
      <c r="L28" s="64"/>
      <c r="N28" s="64"/>
      <c r="O28" s="64"/>
      <c r="P28" s="45" t="s">
        <v>22</v>
      </c>
    </row>
    <row r="29" spans="1:19" x14ac:dyDescent="0.25">
      <c r="M29"/>
      <c r="N29"/>
      <c r="O29"/>
      <c r="P29"/>
    </row>
  </sheetData>
  <mergeCells count="8">
    <mergeCell ref="L12:P12"/>
    <mergeCell ref="D12:D13"/>
    <mergeCell ref="C12:C13"/>
    <mergeCell ref="B18:K18"/>
    <mergeCell ref="A12:A13"/>
    <mergeCell ref="B12:B13"/>
    <mergeCell ref="E12:E13"/>
    <mergeCell ref="F12:K12"/>
  </mergeCells>
  <pageMargins left="0.25" right="0.25" top="0.75" bottom="0.75" header="0.3" footer="0.3"/>
  <pageSetup paperSize="9" scale="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7"/>
  <sheetViews>
    <sheetView zoomScale="115" zoomScaleNormal="115" workbookViewId="0">
      <selection activeCell="F16" sqref="F16:J24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7.425781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242" max="242" width="5.140625" customWidth="1"/>
    <col min="243" max="243" width="7.28515625" customWidth="1"/>
    <col min="244" max="244" width="38.5703125" customWidth="1"/>
    <col min="245" max="245" width="7.140625" customWidth="1"/>
    <col min="246" max="246" width="7.5703125" customWidth="1"/>
    <col min="247" max="251" width="8.5703125" customWidth="1"/>
    <col min="252" max="252" width="9" customWidth="1"/>
    <col min="253" max="253" width="9.42578125" customWidth="1"/>
    <col min="254" max="254" width="9.28515625" customWidth="1"/>
    <col min="256" max="257" width="10" customWidth="1"/>
    <col min="498" max="498" width="5.140625" customWidth="1"/>
    <col min="499" max="499" width="7.28515625" customWidth="1"/>
    <col min="500" max="500" width="38.5703125" customWidth="1"/>
    <col min="501" max="501" width="7.140625" customWidth="1"/>
    <col min="502" max="502" width="7.5703125" customWidth="1"/>
    <col min="503" max="507" width="8.5703125" customWidth="1"/>
    <col min="508" max="508" width="9" customWidth="1"/>
    <col min="509" max="509" width="9.42578125" customWidth="1"/>
    <col min="510" max="510" width="9.28515625" customWidth="1"/>
    <col min="512" max="513" width="10" customWidth="1"/>
    <col min="754" max="754" width="5.140625" customWidth="1"/>
    <col min="755" max="755" width="7.28515625" customWidth="1"/>
    <col min="756" max="756" width="38.5703125" customWidth="1"/>
    <col min="757" max="757" width="7.140625" customWidth="1"/>
    <col min="758" max="758" width="7.5703125" customWidth="1"/>
    <col min="759" max="763" width="8.5703125" customWidth="1"/>
    <col min="764" max="764" width="9" customWidth="1"/>
    <col min="765" max="765" width="9.42578125" customWidth="1"/>
    <col min="766" max="766" width="9.28515625" customWidth="1"/>
    <col min="768" max="769" width="10" customWidth="1"/>
    <col min="1010" max="1010" width="5.140625" customWidth="1"/>
    <col min="1011" max="1011" width="7.28515625" customWidth="1"/>
    <col min="1012" max="1012" width="38.5703125" customWidth="1"/>
    <col min="1013" max="1013" width="7.140625" customWidth="1"/>
    <col min="1014" max="1014" width="7.5703125" customWidth="1"/>
    <col min="1015" max="1019" width="8.5703125" customWidth="1"/>
    <col min="1020" max="1020" width="9" customWidth="1"/>
    <col min="1021" max="1021" width="9.42578125" customWidth="1"/>
    <col min="1022" max="1022" width="9.28515625" customWidth="1"/>
    <col min="1024" max="1025" width="10" customWidth="1"/>
    <col min="1266" max="1266" width="5.140625" customWidth="1"/>
    <col min="1267" max="1267" width="7.28515625" customWidth="1"/>
    <col min="1268" max="1268" width="38.5703125" customWidth="1"/>
    <col min="1269" max="1269" width="7.140625" customWidth="1"/>
    <col min="1270" max="1270" width="7.5703125" customWidth="1"/>
    <col min="1271" max="1275" width="8.5703125" customWidth="1"/>
    <col min="1276" max="1276" width="9" customWidth="1"/>
    <col min="1277" max="1277" width="9.42578125" customWidth="1"/>
    <col min="1278" max="1278" width="9.28515625" customWidth="1"/>
    <col min="1280" max="1281" width="10" customWidth="1"/>
    <col min="1522" max="1522" width="5.140625" customWidth="1"/>
    <col min="1523" max="1523" width="7.28515625" customWidth="1"/>
    <col min="1524" max="1524" width="38.5703125" customWidth="1"/>
    <col min="1525" max="1525" width="7.140625" customWidth="1"/>
    <col min="1526" max="1526" width="7.5703125" customWidth="1"/>
    <col min="1527" max="1531" width="8.5703125" customWidth="1"/>
    <col min="1532" max="1532" width="9" customWidth="1"/>
    <col min="1533" max="1533" width="9.42578125" customWidth="1"/>
    <col min="1534" max="1534" width="9.28515625" customWidth="1"/>
    <col min="1536" max="1537" width="10" customWidth="1"/>
    <col min="1778" max="1778" width="5.140625" customWidth="1"/>
    <col min="1779" max="1779" width="7.28515625" customWidth="1"/>
    <col min="1780" max="1780" width="38.5703125" customWidth="1"/>
    <col min="1781" max="1781" width="7.140625" customWidth="1"/>
    <col min="1782" max="1782" width="7.5703125" customWidth="1"/>
    <col min="1783" max="1787" width="8.5703125" customWidth="1"/>
    <col min="1788" max="1788" width="9" customWidth="1"/>
    <col min="1789" max="1789" width="9.42578125" customWidth="1"/>
    <col min="1790" max="1790" width="9.28515625" customWidth="1"/>
    <col min="1792" max="1793" width="10" customWidth="1"/>
    <col min="2034" max="2034" width="5.140625" customWidth="1"/>
    <col min="2035" max="2035" width="7.28515625" customWidth="1"/>
    <col min="2036" max="2036" width="38.5703125" customWidth="1"/>
    <col min="2037" max="2037" width="7.140625" customWidth="1"/>
    <col min="2038" max="2038" width="7.5703125" customWidth="1"/>
    <col min="2039" max="2043" width="8.5703125" customWidth="1"/>
    <col min="2044" max="2044" width="9" customWidth="1"/>
    <col min="2045" max="2045" width="9.42578125" customWidth="1"/>
    <col min="2046" max="2046" width="9.28515625" customWidth="1"/>
    <col min="2048" max="2049" width="10" customWidth="1"/>
    <col min="2290" max="2290" width="5.140625" customWidth="1"/>
    <col min="2291" max="2291" width="7.28515625" customWidth="1"/>
    <col min="2292" max="2292" width="38.5703125" customWidth="1"/>
    <col min="2293" max="2293" width="7.140625" customWidth="1"/>
    <col min="2294" max="2294" width="7.5703125" customWidth="1"/>
    <col min="2295" max="2299" width="8.5703125" customWidth="1"/>
    <col min="2300" max="2300" width="9" customWidth="1"/>
    <col min="2301" max="2301" width="9.42578125" customWidth="1"/>
    <col min="2302" max="2302" width="9.28515625" customWidth="1"/>
    <col min="2304" max="2305" width="10" customWidth="1"/>
    <col min="2546" max="2546" width="5.140625" customWidth="1"/>
    <col min="2547" max="2547" width="7.28515625" customWidth="1"/>
    <col min="2548" max="2548" width="38.5703125" customWidth="1"/>
    <col min="2549" max="2549" width="7.140625" customWidth="1"/>
    <col min="2550" max="2550" width="7.5703125" customWidth="1"/>
    <col min="2551" max="2555" width="8.5703125" customWidth="1"/>
    <col min="2556" max="2556" width="9" customWidth="1"/>
    <col min="2557" max="2557" width="9.42578125" customWidth="1"/>
    <col min="2558" max="2558" width="9.28515625" customWidth="1"/>
    <col min="2560" max="2561" width="10" customWidth="1"/>
    <col min="2802" max="2802" width="5.140625" customWidth="1"/>
    <col min="2803" max="2803" width="7.28515625" customWidth="1"/>
    <col min="2804" max="2804" width="38.5703125" customWidth="1"/>
    <col min="2805" max="2805" width="7.140625" customWidth="1"/>
    <col min="2806" max="2806" width="7.5703125" customWidth="1"/>
    <col min="2807" max="2811" width="8.5703125" customWidth="1"/>
    <col min="2812" max="2812" width="9" customWidth="1"/>
    <col min="2813" max="2813" width="9.42578125" customWidth="1"/>
    <col min="2814" max="2814" width="9.28515625" customWidth="1"/>
    <col min="2816" max="2817" width="10" customWidth="1"/>
    <col min="3058" max="3058" width="5.140625" customWidth="1"/>
    <col min="3059" max="3059" width="7.28515625" customWidth="1"/>
    <col min="3060" max="3060" width="38.5703125" customWidth="1"/>
    <col min="3061" max="3061" width="7.140625" customWidth="1"/>
    <col min="3062" max="3062" width="7.5703125" customWidth="1"/>
    <col min="3063" max="3067" width="8.5703125" customWidth="1"/>
    <col min="3068" max="3068" width="9" customWidth="1"/>
    <col min="3069" max="3069" width="9.42578125" customWidth="1"/>
    <col min="3070" max="3070" width="9.28515625" customWidth="1"/>
    <col min="3072" max="3073" width="10" customWidth="1"/>
    <col min="3314" max="3314" width="5.140625" customWidth="1"/>
    <col min="3315" max="3315" width="7.28515625" customWidth="1"/>
    <col min="3316" max="3316" width="38.5703125" customWidth="1"/>
    <col min="3317" max="3317" width="7.140625" customWidth="1"/>
    <col min="3318" max="3318" width="7.5703125" customWidth="1"/>
    <col min="3319" max="3323" width="8.5703125" customWidth="1"/>
    <col min="3324" max="3324" width="9" customWidth="1"/>
    <col min="3325" max="3325" width="9.42578125" customWidth="1"/>
    <col min="3326" max="3326" width="9.28515625" customWidth="1"/>
    <col min="3328" max="3329" width="10" customWidth="1"/>
    <col min="3570" max="3570" width="5.140625" customWidth="1"/>
    <col min="3571" max="3571" width="7.28515625" customWidth="1"/>
    <col min="3572" max="3572" width="38.5703125" customWidth="1"/>
    <col min="3573" max="3573" width="7.140625" customWidth="1"/>
    <col min="3574" max="3574" width="7.5703125" customWidth="1"/>
    <col min="3575" max="3579" width="8.5703125" customWidth="1"/>
    <col min="3580" max="3580" width="9" customWidth="1"/>
    <col min="3581" max="3581" width="9.42578125" customWidth="1"/>
    <col min="3582" max="3582" width="9.28515625" customWidth="1"/>
    <col min="3584" max="3585" width="10" customWidth="1"/>
    <col min="3826" max="3826" width="5.140625" customWidth="1"/>
    <col min="3827" max="3827" width="7.28515625" customWidth="1"/>
    <col min="3828" max="3828" width="38.5703125" customWidth="1"/>
    <col min="3829" max="3829" width="7.140625" customWidth="1"/>
    <col min="3830" max="3830" width="7.5703125" customWidth="1"/>
    <col min="3831" max="3835" width="8.5703125" customWidth="1"/>
    <col min="3836" max="3836" width="9" customWidth="1"/>
    <col min="3837" max="3837" width="9.42578125" customWidth="1"/>
    <col min="3838" max="3838" width="9.28515625" customWidth="1"/>
    <col min="3840" max="3841" width="10" customWidth="1"/>
    <col min="4082" max="4082" width="5.140625" customWidth="1"/>
    <col min="4083" max="4083" width="7.28515625" customWidth="1"/>
    <col min="4084" max="4084" width="38.5703125" customWidth="1"/>
    <col min="4085" max="4085" width="7.140625" customWidth="1"/>
    <col min="4086" max="4086" width="7.5703125" customWidth="1"/>
    <col min="4087" max="4091" width="8.5703125" customWidth="1"/>
    <col min="4092" max="4092" width="9" customWidth="1"/>
    <col min="4093" max="4093" width="9.42578125" customWidth="1"/>
    <col min="4094" max="4094" width="9.28515625" customWidth="1"/>
    <col min="4096" max="4097" width="10" customWidth="1"/>
    <col min="4338" max="4338" width="5.140625" customWidth="1"/>
    <col min="4339" max="4339" width="7.28515625" customWidth="1"/>
    <col min="4340" max="4340" width="38.5703125" customWidth="1"/>
    <col min="4341" max="4341" width="7.140625" customWidth="1"/>
    <col min="4342" max="4342" width="7.5703125" customWidth="1"/>
    <col min="4343" max="4347" width="8.5703125" customWidth="1"/>
    <col min="4348" max="4348" width="9" customWidth="1"/>
    <col min="4349" max="4349" width="9.42578125" customWidth="1"/>
    <col min="4350" max="4350" width="9.28515625" customWidth="1"/>
    <col min="4352" max="4353" width="10" customWidth="1"/>
    <col min="4594" max="4594" width="5.140625" customWidth="1"/>
    <col min="4595" max="4595" width="7.28515625" customWidth="1"/>
    <col min="4596" max="4596" width="38.5703125" customWidth="1"/>
    <col min="4597" max="4597" width="7.140625" customWidth="1"/>
    <col min="4598" max="4598" width="7.5703125" customWidth="1"/>
    <col min="4599" max="4603" width="8.5703125" customWidth="1"/>
    <col min="4604" max="4604" width="9" customWidth="1"/>
    <col min="4605" max="4605" width="9.42578125" customWidth="1"/>
    <col min="4606" max="4606" width="9.28515625" customWidth="1"/>
    <col min="4608" max="4609" width="10" customWidth="1"/>
    <col min="4850" max="4850" width="5.140625" customWidth="1"/>
    <col min="4851" max="4851" width="7.28515625" customWidth="1"/>
    <col min="4852" max="4852" width="38.5703125" customWidth="1"/>
    <col min="4853" max="4853" width="7.140625" customWidth="1"/>
    <col min="4854" max="4854" width="7.5703125" customWidth="1"/>
    <col min="4855" max="4859" width="8.5703125" customWidth="1"/>
    <col min="4860" max="4860" width="9" customWidth="1"/>
    <col min="4861" max="4861" width="9.42578125" customWidth="1"/>
    <col min="4862" max="4862" width="9.28515625" customWidth="1"/>
    <col min="4864" max="4865" width="10" customWidth="1"/>
    <col min="5106" max="5106" width="5.140625" customWidth="1"/>
    <col min="5107" max="5107" width="7.28515625" customWidth="1"/>
    <col min="5108" max="5108" width="38.5703125" customWidth="1"/>
    <col min="5109" max="5109" width="7.140625" customWidth="1"/>
    <col min="5110" max="5110" width="7.5703125" customWidth="1"/>
    <col min="5111" max="5115" width="8.5703125" customWidth="1"/>
    <col min="5116" max="5116" width="9" customWidth="1"/>
    <col min="5117" max="5117" width="9.42578125" customWidth="1"/>
    <col min="5118" max="5118" width="9.28515625" customWidth="1"/>
    <col min="5120" max="5121" width="10" customWidth="1"/>
    <col min="5362" max="5362" width="5.140625" customWidth="1"/>
    <col min="5363" max="5363" width="7.28515625" customWidth="1"/>
    <col min="5364" max="5364" width="38.5703125" customWidth="1"/>
    <col min="5365" max="5365" width="7.140625" customWidth="1"/>
    <col min="5366" max="5366" width="7.5703125" customWidth="1"/>
    <col min="5367" max="5371" width="8.5703125" customWidth="1"/>
    <col min="5372" max="5372" width="9" customWidth="1"/>
    <col min="5373" max="5373" width="9.42578125" customWidth="1"/>
    <col min="5374" max="5374" width="9.28515625" customWidth="1"/>
    <col min="5376" max="5377" width="10" customWidth="1"/>
    <col min="5618" max="5618" width="5.140625" customWidth="1"/>
    <col min="5619" max="5619" width="7.28515625" customWidth="1"/>
    <col min="5620" max="5620" width="38.5703125" customWidth="1"/>
    <col min="5621" max="5621" width="7.140625" customWidth="1"/>
    <col min="5622" max="5622" width="7.5703125" customWidth="1"/>
    <col min="5623" max="5627" width="8.5703125" customWidth="1"/>
    <col min="5628" max="5628" width="9" customWidth="1"/>
    <col min="5629" max="5629" width="9.42578125" customWidth="1"/>
    <col min="5630" max="5630" width="9.28515625" customWidth="1"/>
    <col min="5632" max="5633" width="10" customWidth="1"/>
    <col min="5874" max="5874" width="5.140625" customWidth="1"/>
    <col min="5875" max="5875" width="7.28515625" customWidth="1"/>
    <col min="5876" max="5876" width="38.5703125" customWidth="1"/>
    <col min="5877" max="5877" width="7.140625" customWidth="1"/>
    <col min="5878" max="5878" width="7.5703125" customWidth="1"/>
    <col min="5879" max="5883" width="8.5703125" customWidth="1"/>
    <col min="5884" max="5884" width="9" customWidth="1"/>
    <col min="5885" max="5885" width="9.42578125" customWidth="1"/>
    <col min="5886" max="5886" width="9.28515625" customWidth="1"/>
    <col min="5888" max="5889" width="10" customWidth="1"/>
    <col min="6130" max="6130" width="5.140625" customWidth="1"/>
    <col min="6131" max="6131" width="7.28515625" customWidth="1"/>
    <col min="6132" max="6132" width="38.5703125" customWidth="1"/>
    <col min="6133" max="6133" width="7.140625" customWidth="1"/>
    <col min="6134" max="6134" width="7.5703125" customWidth="1"/>
    <col min="6135" max="6139" width="8.5703125" customWidth="1"/>
    <col min="6140" max="6140" width="9" customWidth="1"/>
    <col min="6141" max="6141" width="9.42578125" customWidth="1"/>
    <col min="6142" max="6142" width="9.28515625" customWidth="1"/>
    <col min="6144" max="6145" width="10" customWidth="1"/>
    <col min="6386" max="6386" width="5.140625" customWidth="1"/>
    <col min="6387" max="6387" width="7.28515625" customWidth="1"/>
    <col min="6388" max="6388" width="38.5703125" customWidth="1"/>
    <col min="6389" max="6389" width="7.140625" customWidth="1"/>
    <col min="6390" max="6390" width="7.5703125" customWidth="1"/>
    <col min="6391" max="6395" width="8.5703125" customWidth="1"/>
    <col min="6396" max="6396" width="9" customWidth="1"/>
    <col min="6397" max="6397" width="9.42578125" customWidth="1"/>
    <col min="6398" max="6398" width="9.28515625" customWidth="1"/>
    <col min="6400" max="6401" width="10" customWidth="1"/>
    <col min="6642" max="6642" width="5.140625" customWidth="1"/>
    <col min="6643" max="6643" width="7.28515625" customWidth="1"/>
    <col min="6644" max="6644" width="38.5703125" customWidth="1"/>
    <col min="6645" max="6645" width="7.140625" customWidth="1"/>
    <col min="6646" max="6646" width="7.5703125" customWidth="1"/>
    <col min="6647" max="6651" width="8.5703125" customWidth="1"/>
    <col min="6652" max="6652" width="9" customWidth="1"/>
    <col min="6653" max="6653" width="9.42578125" customWidth="1"/>
    <col min="6654" max="6654" width="9.28515625" customWidth="1"/>
    <col min="6656" max="6657" width="10" customWidth="1"/>
    <col min="6898" max="6898" width="5.140625" customWidth="1"/>
    <col min="6899" max="6899" width="7.28515625" customWidth="1"/>
    <col min="6900" max="6900" width="38.5703125" customWidth="1"/>
    <col min="6901" max="6901" width="7.140625" customWidth="1"/>
    <col min="6902" max="6902" width="7.5703125" customWidth="1"/>
    <col min="6903" max="6907" width="8.5703125" customWidth="1"/>
    <col min="6908" max="6908" width="9" customWidth="1"/>
    <col min="6909" max="6909" width="9.42578125" customWidth="1"/>
    <col min="6910" max="6910" width="9.28515625" customWidth="1"/>
    <col min="6912" max="6913" width="10" customWidth="1"/>
    <col min="7154" max="7154" width="5.140625" customWidth="1"/>
    <col min="7155" max="7155" width="7.28515625" customWidth="1"/>
    <col min="7156" max="7156" width="38.5703125" customWidth="1"/>
    <col min="7157" max="7157" width="7.140625" customWidth="1"/>
    <col min="7158" max="7158" width="7.5703125" customWidth="1"/>
    <col min="7159" max="7163" width="8.5703125" customWidth="1"/>
    <col min="7164" max="7164" width="9" customWidth="1"/>
    <col min="7165" max="7165" width="9.42578125" customWidth="1"/>
    <col min="7166" max="7166" width="9.28515625" customWidth="1"/>
    <col min="7168" max="7169" width="10" customWidth="1"/>
    <col min="7410" max="7410" width="5.140625" customWidth="1"/>
    <col min="7411" max="7411" width="7.28515625" customWidth="1"/>
    <col min="7412" max="7412" width="38.5703125" customWidth="1"/>
    <col min="7413" max="7413" width="7.140625" customWidth="1"/>
    <col min="7414" max="7414" width="7.5703125" customWidth="1"/>
    <col min="7415" max="7419" width="8.5703125" customWidth="1"/>
    <col min="7420" max="7420" width="9" customWidth="1"/>
    <col min="7421" max="7421" width="9.42578125" customWidth="1"/>
    <col min="7422" max="7422" width="9.28515625" customWidth="1"/>
    <col min="7424" max="7425" width="10" customWidth="1"/>
    <col min="7666" max="7666" width="5.140625" customWidth="1"/>
    <col min="7667" max="7667" width="7.28515625" customWidth="1"/>
    <col min="7668" max="7668" width="38.5703125" customWidth="1"/>
    <col min="7669" max="7669" width="7.140625" customWidth="1"/>
    <col min="7670" max="7670" width="7.5703125" customWidth="1"/>
    <col min="7671" max="7675" width="8.5703125" customWidth="1"/>
    <col min="7676" max="7676" width="9" customWidth="1"/>
    <col min="7677" max="7677" width="9.42578125" customWidth="1"/>
    <col min="7678" max="7678" width="9.28515625" customWidth="1"/>
    <col min="7680" max="7681" width="10" customWidth="1"/>
    <col min="7922" max="7922" width="5.140625" customWidth="1"/>
    <col min="7923" max="7923" width="7.28515625" customWidth="1"/>
    <col min="7924" max="7924" width="38.5703125" customWidth="1"/>
    <col min="7925" max="7925" width="7.140625" customWidth="1"/>
    <col min="7926" max="7926" width="7.5703125" customWidth="1"/>
    <col min="7927" max="7931" width="8.5703125" customWidth="1"/>
    <col min="7932" max="7932" width="9" customWidth="1"/>
    <col min="7933" max="7933" width="9.42578125" customWidth="1"/>
    <col min="7934" max="7934" width="9.28515625" customWidth="1"/>
    <col min="7936" max="7937" width="10" customWidth="1"/>
    <col min="8178" max="8178" width="5.140625" customWidth="1"/>
    <col min="8179" max="8179" width="7.28515625" customWidth="1"/>
    <col min="8180" max="8180" width="38.5703125" customWidth="1"/>
    <col min="8181" max="8181" width="7.140625" customWidth="1"/>
    <col min="8182" max="8182" width="7.5703125" customWidth="1"/>
    <col min="8183" max="8187" width="8.5703125" customWidth="1"/>
    <col min="8188" max="8188" width="9" customWidth="1"/>
    <col min="8189" max="8189" width="9.42578125" customWidth="1"/>
    <col min="8190" max="8190" width="9.28515625" customWidth="1"/>
    <col min="8192" max="8193" width="10" customWidth="1"/>
    <col min="8434" max="8434" width="5.140625" customWidth="1"/>
    <col min="8435" max="8435" width="7.28515625" customWidth="1"/>
    <col min="8436" max="8436" width="38.5703125" customWidth="1"/>
    <col min="8437" max="8437" width="7.140625" customWidth="1"/>
    <col min="8438" max="8438" width="7.5703125" customWidth="1"/>
    <col min="8439" max="8443" width="8.5703125" customWidth="1"/>
    <col min="8444" max="8444" width="9" customWidth="1"/>
    <col min="8445" max="8445" width="9.42578125" customWidth="1"/>
    <col min="8446" max="8446" width="9.28515625" customWidth="1"/>
    <col min="8448" max="8449" width="10" customWidth="1"/>
    <col min="8690" max="8690" width="5.140625" customWidth="1"/>
    <col min="8691" max="8691" width="7.28515625" customWidth="1"/>
    <col min="8692" max="8692" width="38.5703125" customWidth="1"/>
    <col min="8693" max="8693" width="7.140625" customWidth="1"/>
    <col min="8694" max="8694" width="7.5703125" customWidth="1"/>
    <col min="8695" max="8699" width="8.5703125" customWidth="1"/>
    <col min="8700" max="8700" width="9" customWidth="1"/>
    <col min="8701" max="8701" width="9.42578125" customWidth="1"/>
    <col min="8702" max="8702" width="9.28515625" customWidth="1"/>
    <col min="8704" max="8705" width="10" customWidth="1"/>
    <col min="8946" max="8946" width="5.140625" customWidth="1"/>
    <col min="8947" max="8947" width="7.28515625" customWidth="1"/>
    <col min="8948" max="8948" width="38.5703125" customWidth="1"/>
    <col min="8949" max="8949" width="7.140625" customWidth="1"/>
    <col min="8950" max="8950" width="7.5703125" customWidth="1"/>
    <col min="8951" max="8955" width="8.5703125" customWidth="1"/>
    <col min="8956" max="8956" width="9" customWidth="1"/>
    <col min="8957" max="8957" width="9.42578125" customWidth="1"/>
    <col min="8958" max="8958" width="9.28515625" customWidth="1"/>
    <col min="8960" max="8961" width="10" customWidth="1"/>
    <col min="9202" max="9202" width="5.140625" customWidth="1"/>
    <col min="9203" max="9203" width="7.28515625" customWidth="1"/>
    <col min="9204" max="9204" width="38.5703125" customWidth="1"/>
    <col min="9205" max="9205" width="7.140625" customWidth="1"/>
    <col min="9206" max="9206" width="7.5703125" customWidth="1"/>
    <col min="9207" max="9211" width="8.5703125" customWidth="1"/>
    <col min="9212" max="9212" width="9" customWidth="1"/>
    <col min="9213" max="9213" width="9.42578125" customWidth="1"/>
    <col min="9214" max="9214" width="9.28515625" customWidth="1"/>
    <col min="9216" max="9217" width="10" customWidth="1"/>
    <col min="9458" max="9458" width="5.140625" customWidth="1"/>
    <col min="9459" max="9459" width="7.28515625" customWidth="1"/>
    <col min="9460" max="9460" width="38.5703125" customWidth="1"/>
    <col min="9461" max="9461" width="7.140625" customWidth="1"/>
    <col min="9462" max="9462" width="7.5703125" customWidth="1"/>
    <col min="9463" max="9467" width="8.5703125" customWidth="1"/>
    <col min="9468" max="9468" width="9" customWidth="1"/>
    <col min="9469" max="9469" width="9.42578125" customWidth="1"/>
    <col min="9470" max="9470" width="9.28515625" customWidth="1"/>
    <col min="9472" max="9473" width="10" customWidth="1"/>
    <col min="9714" max="9714" width="5.140625" customWidth="1"/>
    <col min="9715" max="9715" width="7.28515625" customWidth="1"/>
    <col min="9716" max="9716" width="38.5703125" customWidth="1"/>
    <col min="9717" max="9717" width="7.140625" customWidth="1"/>
    <col min="9718" max="9718" width="7.5703125" customWidth="1"/>
    <col min="9719" max="9723" width="8.5703125" customWidth="1"/>
    <col min="9724" max="9724" width="9" customWidth="1"/>
    <col min="9725" max="9725" width="9.42578125" customWidth="1"/>
    <col min="9726" max="9726" width="9.28515625" customWidth="1"/>
    <col min="9728" max="9729" width="10" customWidth="1"/>
    <col min="9970" max="9970" width="5.140625" customWidth="1"/>
    <col min="9971" max="9971" width="7.28515625" customWidth="1"/>
    <col min="9972" max="9972" width="38.5703125" customWidth="1"/>
    <col min="9973" max="9973" width="7.140625" customWidth="1"/>
    <col min="9974" max="9974" width="7.5703125" customWidth="1"/>
    <col min="9975" max="9979" width="8.5703125" customWidth="1"/>
    <col min="9980" max="9980" width="9" customWidth="1"/>
    <col min="9981" max="9981" width="9.42578125" customWidth="1"/>
    <col min="9982" max="9982" width="9.28515625" customWidth="1"/>
    <col min="9984" max="9985" width="10" customWidth="1"/>
    <col min="10226" max="10226" width="5.140625" customWidth="1"/>
    <col min="10227" max="10227" width="7.28515625" customWidth="1"/>
    <col min="10228" max="10228" width="38.5703125" customWidth="1"/>
    <col min="10229" max="10229" width="7.140625" customWidth="1"/>
    <col min="10230" max="10230" width="7.5703125" customWidth="1"/>
    <col min="10231" max="10235" width="8.5703125" customWidth="1"/>
    <col min="10236" max="10236" width="9" customWidth="1"/>
    <col min="10237" max="10237" width="9.42578125" customWidth="1"/>
    <col min="10238" max="10238" width="9.28515625" customWidth="1"/>
    <col min="10240" max="10241" width="10" customWidth="1"/>
    <col min="10482" max="10482" width="5.140625" customWidth="1"/>
    <col min="10483" max="10483" width="7.28515625" customWidth="1"/>
    <col min="10484" max="10484" width="38.5703125" customWidth="1"/>
    <col min="10485" max="10485" width="7.140625" customWidth="1"/>
    <col min="10486" max="10486" width="7.5703125" customWidth="1"/>
    <col min="10487" max="10491" width="8.5703125" customWidth="1"/>
    <col min="10492" max="10492" width="9" customWidth="1"/>
    <col min="10493" max="10493" width="9.42578125" customWidth="1"/>
    <col min="10494" max="10494" width="9.28515625" customWidth="1"/>
    <col min="10496" max="10497" width="10" customWidth="1"/>
    <col min="10738" max="10738" width="5.140625" customWidth="1"/>
    <col min="10739" max="10739" width="7.28515625" customWidth="1"/>
    <col min="10740" max="10740" width="38.5703125" customWidth="1"/>
    <col min="10741" max="10741" width="7.140625" customWidth="1"/>
    <col min="10742" max="10742" width="7.5703125" customWidth="1"/>
    <col min="10743" max="10747" width="8.5703125" customWidth="1"/>
    <col min="10748" max="10748" width="9" customWidth="1"/>
    <col min="10749" max="10749" width="9.42578125" customWidth="1"/>
    <col min="10750" max="10750" width="9.28515625" customWidth="1"/>
    <col min="10752" max="10753" width="10" customWidth="1"/>
    <col min="10994" max="10994" width="5.140625" customWidth="1"/>
    <col min="10995" max="10995" width="7.28515625" customWidth="1"/>
    <col min="10996" max="10996" width="38.5703125" customWidth="1"/>
    <col min="10997" max="10997" width="7.140625" customWidth="1"/>
    <col min="10998" max="10998" width="7.5703125" customWidth="1"/>
    <col min="10999" max="11003" width="8.5703125" customWidth="1"/>
    <col min="11004" max="11004" width="9" customWidth="1"/>
    <col min="11005" max="11005" width="9.42578125" customWidth="1"/>
    <col min="11006" max="11006" width="9.28515625" customWidth="1"/>
    <col min="11008" max="11009" width="10" customWidth="1"/>
    <col min="11250" max="11250" width="5.140625" customWidth="1"/>
    <col min="11251" max="11251" width="7.28515625" customWidth="1"/>
    <col min="11252" max="11252" width="38.5703125" customWidth="1"/>
    <col min="11253" max="11253" width="7.140625" customWidth="1"/>
    <col min="11254" max="11254" width="7.5703125" customWidth="1"/>
    <col min="11255" max="11259" width="8.5703125" customWidth="1"/>
    <col min="11260" max="11260" width="9" customWidth="1"/>
    <col min="11261" max="11261" width="9.42578125" customWidth="1"/>
    <col min="11262" max="11262" width="9.28515625" customWidth="1"/>
    <col min="11264" max="11265" width="10" customWidth="1"/>
    <col min="11506" max="11506" width="5.140625" customWidth="1"/>
    <col min="11507" max="11507" width="7.28515625" customWidth="1"/>
    <col min="11508" max="11508" width="38.5703125" customWidth="1"/>
    <col min="11509" max="11509" width="7.140625" customWidth="1"/>
    <col min="11510" max="11510" width="7.5703125" customWidth="1"/>
    <col min="11511" max="11515" width="8.5703125" customWidth="1"/>
    <col min="11516" max="11516" width="9" customWidth="1"/>
    <col min="11517" max="11517" width="9.42578125" customWidth="1"/>
    <col min="11518" max="11518" width="9.28515625" customWidth="1"/>
    <col min="11520" max="11521" width="10" customWidth="1"/>
    <col min="11762" max="11762" width="5.140625" customWidth="1"/>
    <col min="11763" max="11763" width="7.28515625" customWidth="1"/>
    <col min="11764" max="11764" width="38.5703125" customWidth="1"/>
    <col min="11765" max="11765" width="7.140625" customWidth="1"/>
    <col min="11766" max="11766" width="7.5703125" customWidth="1"/>
    <col min="11767" max="11771" width="8.5703125" customWidth="1"/>
    <col min="11772" max="11772" width="9" customWidth="1"/>
    <col min="11773" max="11773" width="9.42578125" customWidth="1"/>
    <col min="11774" max="11774" width="9.28515625" customWidth="1"/>
    <col min="11776" max="11777" width="10" customWidth="1"/>
    <col min="12018" max="12018" width="5.140625" customWidth="1"/>
    <col min="12019" max="12019" width="7.28515625" customWidth="1"/>
    <col min="12020" max="12020" width="38.5703125" customWidth="1"/>
    <col min="12021" max="12021" width="7.140625" customWidth="1"/>
    <col min="12022" max="12022" width="7.5703125" customWidth="1"/>
    <col min="12023" max="12027" width="8.5703125" customWidth="1"/>
    <col min="12028" max="12028" width="9" customWidth="1"/>
    <col min="12029" max="12029" width="9.42578125" customWidth="1"/>
    <col min="12030" max="12030" width="9.28515625" customWidth="1"/>
    <col min="12032" max="12033" width="10" customWidth="1"/>
    <col min="12274" max="12274" width="5.140625" customWidth="1"/>
    <col min="12275" max="12275" width="7.28515625" customWidth="1"/>
    <col min="12276" max="12276" width="38.5703125" customWidth="1"/>
    <col min="12277" max="12277" width="7.140625" customWidth="1"/>
    <col min="12278" max="12278" width="7.5703125" customWidth="1"/>
    <col min="12279" max="12283" width="8.5703125" customWidth="1"/>
    <col min="12284" max="12284" width="9" customWidth="1"/>
    <col min="12285" max="12285" width="9.42578125" customWidth="1"/>
    <col min="12286" max="12286" width="9.28515625" customWidth="1"/>
    <col min="12288" max="12289" width="10" customWidth="1"/>
    <col min="12530" max="12530" width="5.140625" customWidth="1"/>
    <col min="12531" max="12531" width="7.28515625" customWidth="1"/>
    <col min="12532" max="12532" width="38.5703125" customWidth="1"/>
    <col min="12533" max="12533" width="7.140625" customWidth="1"/>
    <col min="12534" max="12534" width="7.5703125" customWidth="1"/>
    <col min="12535" max="12539" width="8.5703125" customWidth="1"/>
    <col min="12540" max="12540" width="9" customWidth="1"/>
    <col min="12541" max="12541" width="9.42578125" customWidth="1"/>
    <col min="12542" max="12542" width="9.28515625" customWidth="1"/>
    <col min="12544" max="12545" width="10" customWidth="1"/>
    <col min="12786" max="12786" width="5.140625" customWidth="1"/>
    <col min="12787" max="12787" width="7.28515625" customWidth="1"/>
    <col min="12788" max="12788" width="38.5703125" customWidth="1"/>
    <col min="12789" max="12789" width="7.140625" customWidth="1"/>
    <col min="12790" max="12790" width="7.5703125" customWidth="1"/>
    <col min="12791" max="12795" width="8.5703125" customWidth="1"/>
    <col min="12796" max="12796" width="9" customWidth="1"/>
    <col min="12797" max="12797" width="9.42578125" customWidth="1"/>
    <col min="12798" max="12798" width="9.28515625" customWidth="1"/>
    <col min="12800" max="12801" width="10" customWidth="1"/>
    <col min="13042" max="13042" width="5.140625" customWidth="1"/>
    <col min="13043" max="13043" width="7.28515625" customWidth="1"/>
    <col min="13044" max="13044" width="38.5703125" customWidth="1"/>
    <col min="13045" max="13045" width="7.140625" customWidth="1"/>
    <col min="13046" max="13046" width="7.5703125" customWidth="1"/>
    <col min="13047" max="13051" width="8.5703125" customWidth="1"/>
    <col min="13052" max="13052" width="9" customWidth="1"/>
    <col min="13053" max="13053" width="9.42578125" customWidth="1"/>
    <col min="13054" max="13054" width="9.28515625" customWidth="1"/>
    <col min="13056" max="13057" width="10" customWidth="1"/>
    <col min="13298" max="13298" width="5.140625" customWidth="1"/>
    <col min="13299" max="13299" width="7.28515625" customWidth="1"/>
    <col min="13300" max="13300" width="38.5703125" customWidth="1"/>
    <col min="13301" max="13301" width="7.140625" customWidth="1"/>
    <col min="13302" max="13302" width="7.5703125" customWidth="1"/>
    <col min="13303" max="13307" width="8.5703125" customWidth="1"/>
    <col min="13308" max="13308" width="9" customWidth="1"/>
    <col min="13309" max="13309" width="9.42578125" customWidth="1"/>
    <col min="13310" max="13310" width="9.28515625" customWidth="1"/>
    <col min="13312" max="13313" width="10" customWidth="1"/>
    <col min="13554" max="13554" width="5.140625" customWidth="1"/>
    <col min="13555" max="13555" width="7.28515625" customWidth="1"/>
    <col min="13556" max="13556" width="38.5703125" customWidth="1"/>
    <col min="13557" max="13557" width="7.140625" customWidth="1"/>
    <col min="13558" max="13558" width="7.5703125" customWidth="1"/>
    <col min="13559" max="13563" width="8.5703125" customWidth="1"/>
    <col min="13564" max="13564" width="9" customWidth="1"/>
    <col min="13565" max="13565" width="9.42578125" customWidth="1"/>
    <col min="13566" max="13566" width="9.28515625" customWidth="1"/>
    <col min="13568" max="13569" width="10" customWidth="1"/>
    <col min="13810" max="13810" width="5.140625" customWidth="1"/>
    <col min="13811" max="13811" width="7.28515625" customWidth="1"/>
    <col min="13812" max="13812" width="38.5703125" customWidth="1"/>
    <col min="13813" max="13813" width="7.140625" customWidth="1"/>
    <col min="13814" max="13814" width="7.5703125" customWidth="1"/>
    <col min="13815" max="13819" width="8.5703125" customWidth="1"/>
    <col min="13820" max="13820" width="9" customWidth="1"/>
    <col min="13821" max="13821" width="9.42578125" customWidth="1"/>
    <col min="13822" max="13822" width="9.28515625" customWidth="1"/>
    <col min="13824" max="13825" width="10" customWidth="1"/>
    <col min="14066" max="14066" width="5.140625" customWidth="1"/>
    <col min="14067" max="14067" width="7.28515625" customWidth="1"/>
    <col min="14068" max="14068" width="38.5703125" customWidth="1"/>
    <col min="14069" max="14069" width="7.140625" customWidth="1"/>
    <col min="14070" max="14070" width="7.5703125" customWidth="1"/>
    <col min="14071" max="14075" width="8.5703125" customWidth="1"/>
    <col min="14076" max="14076" width="9" customWidth="1"/>
    <col min="14077" max="14077" width="9.42578125" customWidth="1"/>
    <col min="14078" max="14078" width="9.28515625" customWidth="1"/>
    <col min="14080" max="14081" width="10" customWidth="1"/>
    <col min="14322" max="14322" width="5.140625" customWidth="1"/>
    <col min="14323" max="14323" width="7.28515625" customWidth="1"/>
    <col min="14324" max="14324" width="38.5703125" customWidth="1"/>
    <col min="14325" max="14325" width="7.140625" customWidth="1"/>
    <col min="14326" max="14326" width="7.5703125" customWidth="1"/>
    <col min="14327" max="14331" width="8.5703125" customWidth="1"/>
    <col min="14332" max="14332" width="9" customWidth="1"/>
    <col min="14333" max="14333" width="9.42578125" customWidth="1"/>
    <col min="14334" max="14334" width="9.28515625" customWidth="1"/>
    <col min="14336" max="14337" width="10" customWidth="1"/>
    <col min="14578" max="14578" width="5.140625" customWidth="1"/>
    <col min="14579" max="14579" width="7.28515625" customWidth="1"/>
    <col min="14580" max="14580" width="38.5703125" customWidth="1"/>
    <col min="14581" max="14581" width="7.140625" customWidth="1"/>
    <col min="14582" max="14582" width="7.5703125" customWidth="1"/>
    <col min="14583" max="14587" width="8.5703125" customWidth="1"/>
    <col min="14588" max="14588" width="9" customWidth="1"/>
    <col min="14589" max="14589" width="9.42578125" customWidth="1"/>
    <col min="14590" max="14590" width="9.28515625" customWidth="1"/>
    <col min="14592" max="14593" width="10" customWidth="1"/>
    <col min="14834" max="14834" width="5.140625" customWidth="1"/>
    <col min="14835" max="14835" width="7.28515625" customWidth="1"/>
    <col min="14836" max="14836" width="38.5703125" customWidth="1"/>
    <col min="14837" max="14837" width="7.140625" customWidth="1"/>
    <col min="14838" max="14838" width="7.5703125" customWidth="1"/>
    <col min="14839" max="14843" width="8.5703125" customWidth="1"/>
    <col min="14844" max="14844" width="9" customWidth="1"/>
    <col min="14845" max="14845" width="9.42578125" customWidth="1"/>
    <col min="14846" max="14846" width="9.28515625" customWidth="1"/>
    <col min="14848" max="14849" width="10" customWidth="1"/>
    <col min="15090" max="15090" width="5.140625" customWidth="1"/>
    <col min="15091" max="15091" width="7.28515625" customWidth="1"/>
    <col min="15092" max="15092" width="38.5703125" customWidth="1"/>
    <col min="15093" max="15093" width="7.140625" customWidth="1"/>
    <col min="15094" max="15094" width="7.5703125" customWidth="1"/>
    <col min="15095" max="15099" width="8.5703125" customWidth="1"/>
    <col min="15100" max="15100" width="9" customWidth="1"/>
    <col min="15101" max="15101" width="9.42578125" customWidth="1"/>
    <col min="15102" max="15102" width="9.28515625" customWidth="1"/>
    <col min="15104" max="15105" width="10" customWidth="1"/>
    <col min="15346" max="15346" width="5.140625" customWidth="1"/>
    <col min="15347" max="15347" width="7.28515625" customWidth="1"/>
    <col min="15348" max="15348" width="38.5703125" customWidth="1"/>
    <col min="15349" max="15349" width="7.140625" customWidth="1"/>
    <col min="15350" max="15350" width="7.5703125" customWidth="1"/>
    <col min="15351" max="15355" width="8.5703125" customWidth="1"/>
    <col min="15356" max="15356" width="9" customWidth="1"/>
    <col min="15357" max="15357" width="9.42578125" customWidth="1"/>
    <col min="15358" max="15358" width="9.28515625" customWidth="1"/>
    <col min="15360" max="15361" width="10" customWidth="1"/>
    <col min="15602" max="15602" width="5.140625" customWidth="1"/>
    <col min="15603" max="15603" width="7.28515625" customWidth="1"/>
    <col min="15604" max="15604" width="38.5703125" customWidth="1"/>
    <col min="15605" max="15605" width="7.140625" customWidth="1"/>
    <col min="15606" max="15606" width="7.5703125" customWidth="1"/>
    <col min="15607" max="15611" width="8.5703125" customWidth="1"/>
    <col min="15612" max="15612" width="9" customWidth="1"/>
    <col min="15613" max="15613" width="9.42578125" customWidth="1"/>
    <col min="15614" max="15614" width="9.28515625" customWidth="1"/>
    <col min="15616" max="15617" width="10" customWidth="1"/>
    <col min="15858" max="15858" width="5.140625" customWidth="1"/>
    <col min="15859" max="15859" width="7.28515625" customWidth="1"/>
    <col min="15860" max="15860" width="38.5703125" customWidth="1"/>
    <col min="15861" max="15861" width="7.140625" customWidth="1"/>
    <col min="15862" max="15862" width="7.5703125" customWidth="1"/>
    <col min="15863" max="15867" width="8.5703125" customWidth="1"/>
    <col min="15868" max="15868" width="9" customWidth="1"/>
    <col min="15869" max="15869" width="9.42578125" customWidth="1"/>
    <col min="15870" max="15870" width="9.28515625" customWidth="1"/>
    <col min="15872" max="15873" width="10" customWidth="1"/>
    <col min="16114" max="16114" width="5.140625" customWidth="1"/>
    <col min="16115" max="16115" width="7.28515625" customWidth="1"/>
    <col min="16116" max="16116" width="38.5703125" customWidth="1"/>
    <col min="16117" max="16117" width="7.140625" customWidth="1"/>
    <col min="16118" max="16118" width="7.5703125" customWidth="1"/>
    <col min="16119" max="16123" width="8.5703125" customWidth="1"/>
    <col min="16124" max="16124" width="9" customWidth="1"/>
    <col min="16125" max="16125" width="9.42578125" customWidth="1"/>
    <col min="16126" max="16126" width="9.28515625" customWidth="1"/>
    <col min="16128" max="16129" width="10" customWidth="1"/>
  </cols>
  <sheetData>
    <row r="1" spans="1:16" x14ac:dyDescent="0.25">
      <c r="B1" s="53"/>
      <c r="C1" s="53"/>
      <c r="D1" s="53"/>
      <c r="E1" s="53"/>
      <c r="F1" s="53"/>
      <c r="G1" s="112" t="s">
        <v>31</v>
      </c>
      <c r="H1" s="113">
        <f>Kopsavilkums!B20</f>
        <v>2</v>
      </c>
      <c r="I1" s="53"/>
      <c r="J1" s="53"/>
      <c r="K1" s="53"/>
      <c r="L1" s="53"/>
      <c r="M1" s="53"/>
      <c r="N1" s="53"/>
      <c r="O1" s="53"/>
      <c r="P1" s="53"/>
    </row>
    <row r="2" spans="1:16" x14ac:dyDescent="0.25">
      <c r="B2" s="55"/>
      <c r="C2" s="55"/>
      <c r="D2" s="55"/>
      <c r="E2" s="55"/>
      <c r="F2" s="55"/>
      <c r="G2" s="155" t="str">
        <f>Kopsavilkums!C20</f>
        <v>Pergola</v>
      </c>
      <c r="H2" s="55"/>
      <c r="I2" s="55"/>
      <c r="J2" s="55"/>
      <c r="K2" s="55"/>
      <c r="L2" s="55"/>
      <c r="M2" s="55"/>
      <c r="N2" s="55"/>
      <c r="O2" s="55"/>
      <c r="P2" s="55"/>
    </row>
    <row r="3" spans="1:16" x14ac:dyDescent="0.25">
      <c r="B3" s="57"/>
      <c r="C3" s="57"/>
      <c r="D3" s="57"/>
      <c r="E3" s="57"/>
      <c r="F3" s="57"/>
      <c r="G3" s="44" t="s">
        <v>10</v>
      </c>
      <c r="H3" s="57"/>
      <c r="I3" s="57"/>
      <c r="J3" s="57"/>
      <c r="K3" s="57"/>
      <c r="L3" s="57"/>
      <c r="M3" s="57"/>
      <c r="N3" s="57"/>
      <c r="O3" s="57"/>
      <c r="P3" s="57"/>
    </row>
    <row r="4" spans="1:16" x14ac:dyDescent="0.25">
      <c r="A4" s="54" t="str">
        <f>Kopsavilkums!A7</f>
        <v>Objekta nosaukums: ATPŪTAS VIETA</v>
      </c>
      <c r="B4" s="49"/>
      <c r="C4" s="49"/>
      <c r="D4" s="49"/>
      <c r="E4" s="49"/>
      <c r="F4" s="49"/>
      <c r="G4" s="51"/>
      <c r="H4" s="49"/>
      <c r="I4" s="49"/>
      <c r="J4" s="49"/>
      <c r="K4" s="49"/>
      <c r="L4" s="49"/>
      <c r="M4" s="1"/>
      <c r="N4" s="1"/>
      <c r="O4" s="58"/>
      <c r="P4" s="59"/>
    </row>
    <row r="5" spans="1:16" x14ac:dyDescent="0.25">
      <c r="A5" s="54" t="str">
        <f>Kopsavilkums!A8</f>
        <v>Būves nosaukums: ATPŪTAS VIETA</v>
      </c>
      <c r="B5" s="51"/>
      <c r="C5" s="51"/>
      <c r="D5" s="51"/>
      <c r="E5" s="51"/>
      <c r="F5" s="51"/>
      <c r="G5" s="51"/>
      <c r="H5" s="49"/>
      <c r="I5" s="49"/>
      <c r="J5" s="49"/>
      <c r="K5" s="49"/>
      <c r="L5" s="49"/>
      <c r="M5" s="22"/>
      <c r="N5" s="23"/>
      <c r="O5" s="1"/>
      <c r="P5" s="2"/>
    </row>
    <row r="6" spans="1:16" x14ac:dyDescent="0.25">
      <c r="A6" s="54" t="str">
        <f>Kopsavilkums!A9</f>
        <v>Objekta adrese: DKS "Ziedonis", Ķekavas pagasts, Ķekavas novads</v>
      </c>
      <c r="B6" s="51"/>
      <c r="C6" s="51"/>
      <c r="D6" s="49"/>
      <c r="E6" s="49"/>
      <c r="F6" s="49"/>
      <c r="G6" s="51"/>
      <c r="H6" s="49"/>
      <c r="I6" s="49"/>
      <c r="J6" s="49"/>
      <c r="K6" s="49"/>
      <c r="L6" s="49"/>
      <c r="M6" s="24"/>
      <c r="N6" s="25"/>
      <c r="O6" s="22"/>
      <c r="P6" s="23"/>
    </row>
    <row r="7" spans="1:16" x14ac:dyDescent="0.25">
      <c r="A7" s="54" t="str">
        <f>Kopsavilkums!A10</f>
        <v xml:space="preserve">Pasūtījuma Nr.: </v>
      </c>
      <c r="B7" s="51"/>
      <c r="C7" s="51"/>
      <c r="D7" s="49"/>
      <c r="E7" s="49"/>
      <c r="F7" s="49"/>
      <c r="G7" s="51"/>
      <c r="H7" s="49"/>
      <c r="I7" s="49"/>
      <c r="J7" s="49"/>
      <c r="K7" s="49"/>
      <c r="L7" s="49"/>
    </row>
    <row r="8" spans="1:16" x14ac:dyDescent="0.25">
      <c r="A8" s="50"/>
      <c r="B8" s="52"/>
      <c r="C8" s="52"/>
      <c r="D8" s="49"/>
      <c r="E8" s="49"/>
      <c r="F8" s="49"/>
      <c r="G8" s="51"/>
      <c r="H8" s="49"/>
      <c r="I8" s="49"/>
      <c r="J8" s="49"/>
      <c r="K8" s="49"/>
      <c r="L8" s="49"/>
    </row>
    <row r="9" spans="1:16" x14ac:dyDescent="0.25">
      <c r="A9" s="54" t="str">
        <f>'1'!$A$9</f>
        <v>Tāme sastādīta 2018.gada tirgus cenās, pamatojoties uz AR daļas rasējumiem.</v>
      </c>
      <c r="B9" s="49"/>
      <c r="C9" s="49"/>
      <c r="D9" s="49"/>
      <c r="E9" s="49"/>
      <c r="F9" s="49"/>
      <c r="G9" s="51"/>
      <c r="H9" s="49"/>
      <c r="I9" s="49"/>
      <c r="J9" s="49"/>
      <c r="M9" s="60"/>
      <c r="N9" s="40" t="s">
        <v>7</v>
      </c>
      <c r="O9" s="31">
        <f>P26</f>
        <v>0</v>
      </c>
      <c r="P9" s="3" t="s">
        <v>6</v>
      </c>
    </row>
    <row r="10" spans="1:16" x14ac:dyDescent="0.25">
      <c r="A10" s="50"/>
      <c r="B10" s="51"/>
      <c r="C10" s="51"/>
      <c r="D10" s="51"/>
      <c r="E10" s="51"/>
      <c r="F10" s="51"/>
      <c r="G10" s="51"/>
      <c r="H10" s="49"/>
      <c r="I10" s="49"/>
      <c r="J10" s="49"/>
      <c r="K10" s="49"/>
      <c r="L10" s="49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49"/>
      <c r="M11" s="49"/>
      <c r="N11" s="49"/>
      <c r="O11" s="49"/>
      <c r="P11" s="48" t="str">
        <f>Kopsavilkums!A32</f>
        <v xml:space="preserve">Tāme sastādīta 2018.gada </v>
      </c>
    </row>
    <row r="12" spans="1:16" s="6" customFormat="1" ht="29.25" customHeight="1" x14ac:dyDescent="0.2">
      <c r="A12" s="190" t="s">
        <v>0</v>
      </c>
      <c r="B12" s="195" t="s">
        <v>12</v>
      </c>
      <c r="C12" s="190" t="s">
        <v>11</v>
      </c>
      <c r="D12" s="195" t="s">
        <v>1</v>
      </c>
      <c r="E12" s="195" t="s">
        <v>2</v>
      </c>
      <c r="F12" s="192" t="s">
        <v>3</v>
      </c>
      <c r="G12" s="193"/>
      <c r="H12" s="193"/>
      <c r="I12" s="193"/>
      <c r="J12" s="193"/>
      <c r="K12" s="194"/>
      <c r="L12" s="192" t="s">
        <v>5</v>
      </c>
      <c r="M12" s="193"/>
      <c r="N12" s="193"/>
      <c r="O12" s="193"/>
      <c r="P12" s="194"/>
    </row>
    <row r="13" spans="1:16" s="6" customFormat="1" ht="58.5" x14ac:dyDescent="0.2">
      <c r="A13" s="191"/>
      <c r="B13" s="196"/>
      <c r="C13" s="191"/>
      <c r="D13" s="196"/>
      <c r="E13" s="196"/>
      <c r="F13" s="42" t="s">
        <v>4</v>
      </c>
      <c r="G13" s="42" t="s">
        <v>13</v>
      </c>
      <c r="H13" s="42" t="s">
        <v>14</v>
      </c>
      <c r="I13" s="42" t="s">
        <v>15</v>
      </c>
      <c r="J13" s="42" t="s">
        <v>16</v>
      </c>
      <c r="K13" s="42" t="s">
        <v>17</v>
      </c>
      <c r="L13" s="42" t="s">
        <v>18</v>
      </c>
      <c r="M13" s="42" t="s">
        <v>14</v>
      </c>
      <c r="N13" s="42" t="s">
        <v>15</v>
      </c>
      <c r="O13" s="42" t="s">
        <v>19</v>
      </c>
      <c r="P13" s="42" t="s">
        <v>20</v>
      </c>
    </row>
    <row r="14" spans="1:16" s="6" customFormat="1" ht="11.25" x14ac:dyDescent="0.2">
      <c r="A14" s="43">
        <v>1</v>
      </c>
      <c r="B14" s="43">
        <f>A14+1</f>
        <v>2</v>
      </c>
      <c r="C14" s="43">
        <f t="shared" ref="C14:P14" si="0">B14+1</f>
        <v>3</v>
      </c>
      <c r="D14" s="43">
        <f t="shared" si="0"/>
        <v>4</v>
      </c>
      <c r="E14" s="43">
        <f t="shared" si="0"/>
        <v>5</v>
      </c>
      <c r="F14" s="43">
        <f t="shared" si="0"/>
        <v>6</v>
      </c>
      <c r="G14" s="43">
        <f t="shared" si="0"/>
        <v>7</v>
      </c>
      <c r="H14" s="43">
        <f t="shared" si="0"/>
        <v>8</v>
      </c>
      <c r="I14" s="43">
        <f t="shared" si="0"/>
        <v>9</v>
      </c>
      <c r="J14" s="43">
        <f t="shared" si="0"/>
        <v>10</v>
      </c>
      <c r="K14" s="43">
        <f t="shared" si="0"/>
        <v>11</v>
      </c>
      <c r="L14" s="43">
        <f t="shared" si="0"/>
        <v>12</v>
      </c>
      <c r="M14" s="43">
        <f t="shared" si="0"/>
        <v>13</v>
      </c>
      <c r="N14" s="43">
        <f t="shared" si="0"/>
        <v>14</v>
      </c>
      <c r="O14" s="43">
        <f t="shared" si="0"/>
        <v>15</v>
      </c>
      <c r="P14" s="43">
        <f t="shared" si="0"/>
        <v>16</v>
      </c>
    </row>
    <row r="15" spans="1:16" s="6" customFormat="1" ht="12.75" x14ac:dyDescent="0.2">
      <c r="A15" s="65"/>
      <c r="B15" s="66"/>
      <c r="C15" s="81"/>
      <c r="D15" s="88"/>
      <c r="E15" s="92"/>
      <c r="F15" s="80"/>
      <c r="G15" s="66"/>
      <c r="H15" s="66"/>
      <c r="I15" s="66"/>
      <c r="J15" s="66"/>
      <c r="K15" s="94"/>
      <c r="L15" s="97"/>
      <c r="M15" s="67"/>
      <c r="N15" s="67"/>
      <c r="O15" s="67"/>
      <c r="P15" s="68"/>
    </row>
    <row r="16" spans="1:16" x14ac:dyDescent="0.25">
      <c r="A16" s="69">
        <v>1</v>
      </c>
      <c r="B16" s="73"/>
      <c r="C16" s="175" t="s">
        <v>65</v>
      </c>
      <c r="D16" s="90" t="s">
        <v>51</v>
      </c>
      <c r="E16" s="30">
        <v>5</v>
      </c>
      <c r="F16" s="86"/>
      <c r="G16" s="71"/>
      <c r="H16" s="71"/>
      <c r="I16" s="71"/>
      <c r="J16" s="71"/>
      <c r="K16" s="95">
        <f t="shared" ref="K16:K20" si="1">SUM(H16:J16)</f>
        <v>0</v>
      </c>
      <c r="L16" s="98">
        <f t="shared" ref="L16:L20" si="2">ROUND(E16*F16,2)</f>
        <v>0</v>
      </c>
      <c r="M16" s="71">
        <f t="shared" ref="M16:M20" si="3">ROUND(E16*H16,2)</f>
        <v>0</v>
      </c>
      <c r="N16" s="71">
        <f t="shared" ref="N16:N20" si="4">ROUND(E16*I16,2)</f>
        <v>0</v>
      </c>
      <c r="O16" s="71">
        <f t="shared" ref="O16:O20" si="5">ROUND(E16*J16,2)</f>
        <v>0</v>
      </c>
      <c r="P16" s="72">
        <f t="shared" ref="P16:P20" si="6">SUM(M16:O16)</f>
        <v>0</v>
      </c>
    </row>
    <row r="17" spans="1:16" x14ac:dyDescent="0.25">
      <c r="A17" s="69">
        <f t="shared" ref="A17:A23" si="7">A16+1</f>
        <v>2</v>
      </c>
      <c r="B17" s="73"/>
      <c r="C17" s="175" t="s">
        <v>66</v>
      </c>
      <c r="D17" s="90" t="s">
        <v>51</v>
      </c>
      <c r="E17" s="30">
        <v>0.4</v>
      </c>
      <c r="F17" s="86"/>
      <c r="G17" s="71"/>
      <c r="H17" s="71"/>
      <c r="I17" s="71"/>
      <c r="J17" s="71"/>
      <c r="K17" s="95">
        <f t="shared" si="1"/>
        <v>0</v>
      </c>
      <c r="L17" s="98">
        <f t="shared" si="2"/>
        <v>0</v>
      </c>
      <c r="M17" s="71">
        <f t="shared" si="3"/>
        <v>0</v>
      </c>
      <c r="N17" s="71">
        <f t="shared" si="4"/>
        <v>0</v>
      </c>
      <c r="O17" s="71">
        <f t="shared" si="5"/>
        <v>0</v>
      </c>
      <c r="P17" s="72">
        <f t="shared" si="6"/>
        <v>0</v>
      </c>
    </row>
    <row r="18" spans="1:16" x14ac:dyDescent="0.25">
      <c r="A18" s="69">
        <f t="shared" si="7"/>
        <v>3</v>
      </c>
      <c r="B18" s="73"/>
      <c r="C18" s="175" t="s">
        <v>67</v>
      </c>
      <c r="D18" s="90" t="s">
        <v>51</v>
      </c>
      <c r="E18" s="30">
        <v>1.95</v>
      </c>
      <c r="F18" s="86"/>
      <c r="G18" s="71"/>
      <c r="H18" s="71"/>
      <c r="I18" s="71"/>
      <c r="J18" s="71"/>
      <c r="K18" s="95">
        <f t="shared" ref="K18" si="8">SUM(H18:J18)</f>
        <v>0</v>
      </c>
      <c r="L18" s="98">
        <f t="shared" ref="L18" si="9">ROUND(E18*F18,2)</f>
        <v>0</v>
      </c>
      <c r="M18" s="71">
        <f t="shared" ref="M18" si="10">ROUND(E18*H18,2)</f>
        <v>0</v>
      </c>
      <c r="N18" s="71">
        <f t="shared" ref="N18" si="11">ROUND(E18*I18,2)</f>
        <v>0</v>
      </c>
      <c r="O18" s="71">
        <f t="shared" ref="O18" si="12">ROUND(E18*J18,2)</f>
        <v>0</v>
      </c>
      <c r="P18" s="72">
        <f t="shared" ref="P18" si="13">SUM(M18:O18)</f>
        <v>0</v>
      </c>
    </row>
    <row r="19" spans="1:16" x14ac:dyDescent="0.25">
      <c r="A19" s="69">
        <f t="shared" si="7"/>
        <v>4</v>
      </c>
      <c r="B19" s="73"/>
      <c r="C19" s="84" t="s">
        <v>60</v>
      </c>
      <c r="D19" s="90" t="s">
        <v>57</v>
      </c>
      <c r="E19" s="30">
        <v>0.14000000000000001</v>
      </c>
      <c r="F19" s="86"/>
      <c r="G19" s="71"/>
      <c r="H19" s="71"/>
      <c r="I19" s="71"/>
      <c r="J19" s="71"/>
      <c r="K19" s="95">
        <f t="shared" si="1"/>
        <v>0</v>
      </c>
      <c r="L19" s="98">
        <f t="shared" si="2"/>
        <v>0</v>
      </c>
      <c r="M19" s="71">
        <f t="shared" si="3"/>
        <v>0</v>
      </c>
      <c r="N19" s="71">
        <f t="shared" si="4"/>
        <v>0</v>
      </c>
      <c r="O19" s="71">
        <f t="shared" si="5"/>
        <v>0</v>
      </c>
      <c r="P19" s="72">
        <f t="shared" si="6"/>
        <v>0</v>
      </c>
    </row>
    <row r="20" spans="1:16" x14ac:dyDescent="0.25">
      <c r="A20" s="69">
        <f t="shared" si="7"/>
        <v>5</v>
      </c>
      <c r="B20" s="73"/>
      <c r="C20" s="84" t="s">
        <v>68</v>
      </c>
      <c r="D20" s="90" t="s">
        <v>51</v>
      </c>
      <c r="E20" s="30">
        <v>2.2000000000000002</v>
      </c>
      <c r="F20" s="86"/>
      <c r="G20" s="71"/>
      <c r="H20" s="71"/>
      <c r="I20" s="71"/>
      <c r="J20" s="71"/>
      <c r="K20" s="95">
        <f t="shared" si="1"/>
        <v>0</v>
      </c>
      <c r="L20" s="98">
        <f t="shared" si="2"/>
        <v>0</v>
      </c>
      <c r="M20" s="71">
        <f t="shared" si="3"/>
        <v>0</v>
      </c>
      <c r="N20" s="71">
        <f t="shared" si="4"/>
        <v>0</v>
      </c>
      <c r="O20" s="71">
        <f t="shared" si="5"/>
        <v>0</v>
      </c>
      <c r="P20" s="72">
        <f t="shared" si="6"/>
        <v>0</v>
      </c>
    </row>
    <row r="21" spans="1:16" x14ac:dyDescent="0.25">
      <c r="A21" s="69">
        <f t="shared" si="7"/>
        <v>6</v>
      </c>
      <c r="B21" s="73"/>
      <c r="C21" s="84" t="s">
        <v>62</v>
      </c>
      <c r="D21" s="90" t="s">
        <v>41</v>
      </c>
      <c r="E21" s="30">
        <v>41.5</v>
      </c>
      <c r="F21" s="86"/>
      <c r="G21" s="71"/>
      <c r="H21" s="71"/>
      <c r="I21" s="71"/>
      <c r="J21" s="71"/>
      <c r="K21" s="95">
        <f t="shared" ref="K21" si="14">SUM(H21:J21)</f>
        <v>0</v>
      </c>
      <c r="L21" s="98">
        <f t="shared" ref="L21" si="15">ROUND(E21*F21,2)</f>
        <v>0</v>
      </c>
      <c r="M21" s="71">
        <f t="shared" ref="M21" si="16">ROUND(E21*H21,2)</f>
        <v>0</v>
      </c>
      <c r="N21" s="71">
        <f t="shared" ref="N21" si="17">ROUND(E21*I21,2)</f>
        <v>0</v>
      </c>
      <c r="O21" s="71">
        <f t="shared" ref="O21" si="18">ROUND(E21*J21,2)</f>
        <v>0</v>
      </c>
      <c r="P21" s="72">
        <f t="shared" ref="P21" si="19">SUM(M21:O21)</f>
        <v>0</v>
      </c>
    </row>
    <row r="22" spans="1:16" x14ac:dyDescent="0.25">
      <c r="A22" s="69">
        <f t="shared" si="7"/>
        <v>7</v>
      </c>
      <c r="B22" s="73"/>
      <c r="C22" s="83" t="s">
        <v>69</v>
      </c>
      <c r="D22" s="89" t="s">
        <v>41</v>
      </c>
      <c r="E22" s="30">
        <v>41.5</v>
      </c>
      <c r="F22" s="86"/>
      <c r="G22" s="71"/>
      <c r="H22" s="71"/>
      <c r="I22" s="71"/>
      <c r="J22" s="71"/>
      <c r="K22" s="95">
        <f t="shared" ref="K22" si="20">SUM(H22:J22)</f>
        <v>0</v>
      </c>
      <c r="L22" s="98">
        <f t="shared" ref="L22" si="21">ROUND(E22*F22,2)</f>
        <v>0</v>
      </c>
      <c r="M22" s="71">
        <f t="shared" ref="M22" si="22">ROUND(E22*H22,2)</f>
        <v>0</v>
      </c>
      <c r="N22" s="71">
        <f t="shared" ref="N22" si="23">ROUND(E22*I22,2)</f>
        <v>0</v>
      </c>
      <c r="O22" s="71">
        <f t="shared" ref="O22" si="24">ROUND(E22*J22,2)</f>
        <v>0</v>
      </c>
      <c r="P22" s="72">
        <f t="shared" ref="P22" si="25">SUM(M22:O22)</f>
        <v>0</v>
      </c>
    </row>
    <row r="23" spans="1:16" x14ac:dyDescent="0.25">
      <c r="A23" s="69">
        <f t="shared" si="7"/>
        <v>8</v>
      </c>
      <c r="B23" s="176"/>
      <c r="C23" s="83" t="s">
        <v>55</v>
      </c>
      <c r="D23" s="89" t="s">
        <v>40</v>
      </c>
      <c r="E23" s="30">
        <v>13</v>
      </c>
      <c r="F23" s="86"/>
      <c r="G23" s="71"/>
      <c r="H23" s="71"/>
      <c r="I23" s="71"/>
      <c r="J23" s="71"/>
      <c r="K23" s="95">
        <f t="shared" ref="K23:K24" si="26">SUM(H23:J23)</f>
        <v>0</v>
      </c>
      <c r="L23" s="98">
        <f t="shared" ref="L23:L24" si="27">ROUND(E23*F23,2)</f>
        <v>0</v>
      </c>
      <c r="M23" s="71">
        <f t="shared" ref="M23:M24" si="28">ROUND(E23*H23,2)</f>
        <v>0</v>
      </c>
      <c r="N23" s="71">
        <f t="shared" ref="N23:N24" si="29">ROUND(E23*I23,2)</f>
        <v>0</v>
      </c>
      <c r="O23" s="71">
        <f t="shared" ref="O23:O24" si="30">ROUND(E23*J23,2)</f>
        <v>0</v>
      </c>
      <c r="P23" s="72">
        <f t="shared" ref="P23:P24" si="31">SUM(M23:O23)</f>
        <v>0</v>
      </c>
    </row>
    <row r="24" spans="1:16" x14ac:dyDescent="0.25">
      <c r="A24" s="69">
        <f t="shared" ref="A24" si="32">A23+1</f>
        <v>9</v>
      </c>
      <c r="B24" s="176"/>
      <c r="C24" s="83" t="s">
        <v>56</v>
      </c>
      <c r="D24" s="89" t="s">
        <v>40</v>
      </c>
      <c r="E24" s="30">
        <f>E23*1.1</f>
        <v>14.3</v>
      </c>
      <c r="F24" s="86"/>
      <c r="G24" s="71"/>
      <c r="H24" s="71"/>
      <c r="I24" s="71"/>
      <c r="J24" s="71"/>
      <c r="K24" s="95">
        <f t="shared" si="26"/>
        <v>0</v>
      </c>
      <c r="L24" s="98">
        <f t="shared" si="27"/>
        <v>0</v>
      </c>
      <c r="M24" s="71">
        <f t="shared" si="28"/>
        <v>0</v>
      </c>
      <c r="N24" s="71">
        <f t="shared" si="29"/>
        <v>0</v>
      </c>
      <c r="O24" s="71">
        <f t="shared" si="30"/>
        <v>0</v>
      </c>
      <c r="P24" s="72">
        <f t="shared" si="31"/>
        <v>0</v>
      </c>
    </row>
    <row r="25" spans="1:16" x14ac:dyDescent="0.25">
      <c r="A25" s="74"/>
      <c r="B25" s="75"/>
      <c r="C25" s="85"/>
      <c r="D25" s="91"/>
      <c r="E25" s="93"/>
      <c r="F25" s="87"/>
      <c r="G25" s="77"/>
      <c r="H25" s="78"/>
      <c r="I25" s="78"/>
      <c r="J25" s="78"/>
      <c r="K25" s="96"/>
      <c r="L25" s="99"/>
      <c r="M25" s="76"/>
      <c r="N25" s="76"/>
      <c r="O25" s="76"/>
      <c r="P25" s="79"/>
    </row>
    <row r="26" spans="1:16" x14ac:dyDescent="0.25">
      <c r="A26" s="34"/>
      <c r="B26" s="197" t="s">
        <v>71</v>
      </c>
      <c r="C26" s="198"/>
      <c r="D26" s="198"/>
      <c r="E26" s="198"/>
      <c r="F26" s="198"/>
      <c r="G26" s="198"/>
      <c r="H26" s="198"/>
      <c r="I26" s="198"/>
      <c r="J26" s="198"/>
      <c r="K26" s="199"/>
      <c r="L26" s="21">
        <f>SUM(L15:L25)</f>
        <v>0</v>
      </c>
      <c r="M26" s="21">
        <f>SUM(M15:M25)</f>
        <v>0</v>
      </c>
      <c r="N26" s="21">
        <f>SUM(N15:N25)</f>
        <v>0</v>
      </c>
      <c r="O26" s="21">
        <f>SUM(O15:O25)</f>
        <v>0</v>
      </c>
      <c r="P26" s="21">
        <f>SUM(P15:P25)</f>
        <v>0</v>
      </c>
    </row>
    <row r="27" spans="1:16" x14ac:dyDescent="0.25">
      <c r="A27" s="36" t="s">
        <v>80</v>
      </c>
      <c r="B27" s="37"/>
      <c r="C27" s="188" t="s">
        <v>81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5">
      <c r="C28" s="189" t="s">
        <v>82</v>
      </c>
    </row>
    <row r="29" spans="1:16" x14ac:dyDescent="0.25">
      <c r="A29" s="61" t="str">
        <f>Kopsavilkums!A30</f>
        <v xml:space="preserve">Sastādīja:_____________________  , 2018.gada </v>
      </c>
      <c r="B29" s="39"/>
      <c r="C29" s="39"/>
      <c r="D29" s="39"/>
      <c r="E29" s="39"/>
      <c r="F29" s="39"/>
      <c r="G29" s="39"/>
      <c r="H29" s="39"/>
      <c r="I29" s="62"/>
      <c r="J29" s="39"/>
      <c r="K29" s="39"/>
      <c r="L29" s="39"/>
      <c r="M29" s="39"/>
      <c r="N29" s="39"/>
      <c r="O29" s="39"/>
      <c r="P29" s="39"/>
    </row>
    <row r="30" spans="1:16" x14ac:dyDescent="0.25">
      <c r="A30" s="56" t="str">
        <f>Kopsavilkums!A31</f>
        <v>(paraksts un tā atšifrējums, datums)</v>
      </c>
      <c r="B30" s="63"/>
      <c r="C30" s="63"/>
      <c r="D30" s="63"/>
      <c r="E30" s="63"/>
      <c r="F30" s="63"/>
      <c r="G30" s="63"/>
      <c r="H30" s="63"/>
      <c r="I30" s="62"/>
      <c r="J30" s="39"/>
      <c r="K30" s="39"/>
      <c r="L30" s="39"/>
      <c r="M30" s="39"/>
      <c r="N30" s="39"/>
      <c r="O30" s="39"/>
      <c r="P30" s="39"/>
    </row>
    <row r="31" spans="1:16" s="10" customFormat="1" x14ac:dyDescent="0.25">
      <c r="A31" s="62" t="str">
        <f>Kopsavilkums!A32</f>
        <v xml:space="preserve">Tāme sastādīta 2018.gada </v>
      </c>
      <c r="B31" s="62"/>
      <c r="C31" s="62"/>
      <c r="D31" s="62"/>
      <c r="E31" s="62"/>
      <c r="F31" s="62"/>
      <c r="G31" s="62"/>
      <c r="H31" s="62"/>
      <c r="I31" s="38"/>
      <c r="J31" s="41"/>
      <c r="K31" s="41"/>
      <c r="L31" s="41"/>
      <c r="M31" s="41"/>
      <c r="N31" s="41"/>
      <c r="O31" s="41"/>
      <c r="P31" s="41"/>
    </row>
    <row r="32" spans="1:16" s="10" customFormat="1" ht="12.75" x14ac:dyDescent="0.2">
      <c r="A32" s="11"/>
      <c r="B32" s="8"/>
      <c r="C32" s="8"/>
      <c r="D32" s="11"/>
      <c r="E32" s="11"/>
      <c r="F32" s="11"/>
      <c r="G32" s="11"/>
      <c r="H32" s="11"/>
      <c r="I32" s="11"/>
      <c r="J32" s="11"/>
      <c r="K32" s="11"/>
    </row>
    <row r="33" spans="1:16" s="11" customFormat="1" x14ac:dyDescent="0.25">
      <c r="A33" s="61" t="str">
        <f>Kopsavilkums!A34</f>
        <v xml:space="preserve">Pārbaudīja:_____________________ , 2018.gada </v>
      </c>
      <c r="B33" s="39"/>
      <c r="C33" s="39"/>
      <c r="D33" s="39"/>
      <c r="E33" s="39"/>
      <c r="F33" s="39"/>
      <c r="G33" s="39"/>
      <c r="H33" s="39"/>
      <c r="I33" s="12"/>
      <c r="J33" s="12"/>
      <c r="K33" s="12"/>
      <c r="L33" s="3"/>
      <c r="M33" s="3"/>
      <c r="N33" s="3"/>
      <c r="O33" s="3"/>
      <c r="P33" s="12"/>
    </row>
    <row r="34" spans="1:16" s="7" customFormat="1" ht="12.75" x14ac:dyDescent="0.2">
      <c r="A34" s="56" t="str">
        <f>Kopsavilkums!A35</f>
        <v>(paraksts un tā atšifrējums, datums)</v>
      </c>
      <c r="B34" s="63"/>
      <c r="C34" s="63"/>
      <c r="D34" s="63"/>
      <c r="E34" s="63"/>
      <c r="F34" s="63"/>
      <c r="G34" s="63"/>
      <c r="H34" s="63"/>
      <c r="I34" s="3"/>
      <c r="J34" s="3"/>
      <c r="K34" s="3"/>
      <c r="L34" s="3"/>
    </row>
    <row r="35" spans="1:16" x14ac:dyDescent="0.25">
      <c r="A35" s="62" t="str">
        <f>Kopsavilkums!A36</f>
        <v xml:space="preserve">sertifikāta Nr. </v>
      </c>
      <c r="B35" s="41"/>
      <c r="C35" s="41"/>
      <c r="D35" s="41"/>
      <c r="E35" s="41"/>
      <c r="F35" s="41"/>
      <c r="G35" s="41"/>
      <c r="H35" s="41"/>
      <c r="M35"/>
      <c r="N35"/>
      <c r="O35"/>
      <c r="P35"/>
    </row>
    <row r="36" spans="1:16" x14ac:dyDescent="0.25">
      <c r="H36" s="64"/>
      <c r="I36" s="64"/>
      <c r="J36" s="64"/>
      <c r="K36" s="64"/>
      <c r="L36" s="64"/>
      <c r="N36" s="64"/>
      <c r="O36" s="64"/>
      <c r="P36" s="45" t="s">
        <v>22</v>
      </c>
    </row>
    <row r="37" spans="1:16" x14ac:dyDescent="0.25">
      <c r="M37"/>
      <c r="N37"/>
      <c r="O37"/>
      <c r="P37"/>
    </row>
  </sheetData>
  <mergeCells count="8">
    <mergeCell ref="L12:P12"/>
    <mergeCell ref="B26:K26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8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7"/>
  <sheetViews>
    <sheetView zoomScale="115" zoomScaleNormal="115" workbookViewId="0">
      <selection activeCell="F16" sqref="F16:J24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3"/>
      <c r="C1" s="53"/>
      <c r="D1" s="53"/>
      <c r="E1" s="53"/>
      <c r="F1" s="53"/>
      <c r="G1" s="112" t="s">
        <v>31</v>
      </c>
      <c r="H1" s="113">
        <f>Kopsavilkums!B21</f>
        <v>3</v>
      </c>
      <c r="I1" s="53"/>
      <c r="J1" s="53"/>
      <c r="K1" s="53"/>
      <c r="L1" s="53"/>
      <c r="M1" s="53"/>
      <c r="N1" s="53"/>
      <c r="O1" s="53"/>
      <c r="P1" s="53"/>
    </row>
    <row r="2" spans="1:16" x14ac:dyDescent="0.25">
      <c r="B2" s="55"/>
      <c r="C2" s="55"/>
      <c r="D2" s="55"/>
      <c r="E2" s="55"/>
      <c r="F2" s="55"/>
      <c r="G2" s="155" t="str">
        <f>Kopsavilkums!C21</f>
        <v>Laukumi, labiekārtojuma elementi</v>
      </c>
      <c r="H2" s="55"/>
      <c r="I2" s="55"/>
      <c r="J2" s="55"/>
      <c r="K2" s="55"/>
      <c r="L2" s="55"/>
      <c r="M2" s="55"/>
      <c r="N2" s="55"/>
      <c r="O2" s="55"/>
      <c r="P2" s="55"/>
    </row>
    <row r="3" spans="1:16" x14ac:dyDescent="0.25">
      <c r="B3" s="57"/>
      <c r="C3" s="57"/>
      <c r="D3" s="57"/>
      <c r="E3" s="57"/>
      <c r="F3" s="57"/>
      <c r="G3" s="44" t="s">
        <v>10</v>
      </c>
      <c r="H3" s="57"/>
      <c r="I3" s="57"/>
      <c r="J3" s="57"/>
      <c r="K3" s="57"/>
      <c r="L3" s="57"/>
      <c r="M3" s="57"/>
      <c r="N3" s="57"/>
      <c r="O3" s="57"/>
      <c r="P3" s="57"/>
    </row>
    <row r="4" spans="1:16" x14ac:dyDescent="0.25">
      <c r="A4" s="54" t="str">
        <f>Kopsavilkums!A7</f>
        <v>Objekta nosaukums: ATPŪTAS VIETA</v>
      </c>
      <c r="B4" s="49"/>
      <c r="C4" s="49"/>
      <c r="D4" s="49"/>
      <c r="E4" s="49"/>
      <c r="F4" s="49"/>
      <c r="G4" s="51"/>
      <c r="H4" s="49"/>
      <c r="I4" s="49"/>
      <c r="J4" s="49"/>
      <c r="K4" s="49"/>
      <c r="L4" s="49"/>
      <c r="M4" s="1"/>
      <c r="N4" s="1"/>
      <c r="O4" s="58"/>
      <c r="P4" s="59"/>
    </row>
    <row r="5" spans="1:16" x14ac:dyDescent="0.25">
      <c r="A5" s="54" t="str">
        <f>Kopsavilkums!A8</f>
        <v>Būves nosaukums: ATPŪTAS VIETA</v>
      </c>
      <c r="B5" s="51"/>
      <c r="C5" s="51"/>
      <c r="D5" s="51"/>
      <c r="E5" s="51"/>
      <c r="F5" s="51"/>
      <c r="G5" s="51"/>
      <c r="H5" s="49"/>
      <c r="I5" s="49"/>
      <c r="J5" s="49"/>
      <c r="K5" s="49"/>
      <c r="L5" s="49"/>
      <c r="M5" s="22"/>
      <c r="N5" s="23"/>
      <c r="O5" s="1"/>
      <c r="P5" s="2"/>
    </row>
    <row r="6" spans="1:16" x14ac:dyDescent="0.25">
      <c r="A6" s="54" t="str">
        <f>Kopsavilkums!A9</f>
        <v>Objekta adrese: DKS "Ziedonis", Ķekavas pagasts, Ķekavas novads</v>
      </c>
      <c r="B6" s="51"/>
      <c r="C6" s="51"/>
      <c r="D6" s="49"/>
      <c r="E6" s="49"/>
      <c r="F6" s="49"/>
      <c r="G6" s="51"/>
      <c r="H6" s="49"/>
      <c r="I6" s="49"/>
      <c r="J6" s="49"/>
      <c r="K6" s="49"/>
      <c r="L6" s="49"/>
      <c r="M6" s="24"/>
      <c r="N6" s="25"/>
      <c r="O6" s="22"/>
      <c r="P6" s="23"/>
    </row>
    <row r="7" spans="1:16" x14ac:dyDescent="0.25">
      <c r="A7" s="54" t="str">
        <f>Kopsavilkums!A10</f>
        <v xml:space="preserve">Pasūtījuma Nr.: </v>
      </c>
      <c r="B7" s="51"/>
      <c r="C7" s="51"/>
      <c r="D7" s="49"/>
      <c r="E7" s="49"/>
      <c r="F7" s="49"/>
      <c r="G7" s="51"/>
      <c r="H7" s="49"/>
      <c r="I7" s="49"/>
      <c r="J7" s="49"/>
      <c r="K7" s="49"/>
      <c r="L7" s="49"/>
    </row>
    <row r="8" spans="1:16" x14ac:dyDescent="0.25">
      <c r="A8" s="50"/>
      <c r="B8" s="52"/>
      <c r="C8" s="52"/>
      <c r="D8" s="49"/>
      <c r="E8" s="49"/>
      <c r="F8" s="49"/>
      <c r="G8" s="51"/>
      <c r="H8" s="49"/>
      <c r="I8" s="49"/>
      <c r="J8" s="49"/>
      <c r="K8" s="49"/>
      <c r="L8" s="49"/>
    </row>
    <row r="9" spans="1:16" x14ac:dyDescent="0.25">
      <c r="A9" s="54" t="str">
        <f>'1'!$A$9</f>
        <v>Tāme sastādīta 2018.gada tirgus cenās, pamatojoties uz AR daļas rasējumiem.</v>
      </c>
      <c r="B9" s="49"/>
      <c r="C9" s="49"/>
      <c r="D9" s="49"/>
      <c r="E9" s="49"/>
      <c r="F9" s="49"/>
      <c r="G9" s="51"/>
      <c r="H9" s="49"/>
      <c r="I9" s="49"/>
      <c r="J9" s="49"/>
      <c r="M9" s="60"/>
      <c r="N9" s="40" t="s">
        <v>7</v>
      </c>
      <c r="O9" s="31">
        <f>P26</f>
        <v>0</v>
      </c>
      <c r="P9" s="3" t="s">
        <v>6</v>
      </c>
    </row>
    <row r="10" spans="1:16" x14ac:dyDescent="0.25">
      <c r="A10" s="50"/>
      <c r="B10" s="51"/>
      <c r="C10" s="51"/>
      <c r="D10" s="51"/>
      <c r="E10" s="51"/>
      <c r="F10" s="51"/>
      <c r="G10" s="51"/>
      <c r="H10" s="49"/>
      <c r="I10" s="49"/>
      <c r="J10" s="49"/>
      <c r="K10" s="49"/>
      <c r="L10" s="49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49"/>
      <c r="M11" s="49"/>
      <c r="N11" s="49"/>
      <c r="O11" s="49"/>
      <c r="P11" s="48" t="str">
        <f>Kopsavilkums!A32</f>
        <v xml:space="preserve">Tāme sastādīta 2018.gada </v>
      </c>
    </row>
    <row r="12" spans="1:16" s="6" customFormat="1" ht="29.25" customHeight="1" x14ac:dyDescent="0.2">
      <c r="A12" s="190" t="s">
        <v>0</v>
      </c>
      <c r="B12" s="195" t="s">
        <v>12</v>
      </c>
      <c r="C12" s="190" t="s">
        <v>11</v>
      </c>
      <c r="D12" s="195" t="s">
        <v>1</v>
      </c>
      <c r="E12" s="195" t="s">
        <v>2</v>
      </c>
      <c r="F12" s="192" t="s">
        <v>3</v>
      </c>
      <c r="G12" s="193"/>
      <c r="H12" s="193"/>
      <c r="I12" s="193"/>
      <c r="J12" s="193"/>
      <c r="K12" s="194"/>
      <c r="L12" s="192" t="s">
        <v>5</v>
      </c>
      <c r="M12" s="193"/>
      <c r="N12" s="193"/>
      <c r="O12" s="193"/>
      <c r="P12" s="194"/>
    </row>
    <row r="13" spans="1:16" s="6" customFormat="1" ht="58.5" x14ac:dyDescent="0.2">
      <c r="A13" s="191"/>
      <c r="B13" s="196"/>
      <c r="C13" s="191"/>
      <c r="D13" s="196"/>
      <c r="E13" s="196"/>
      <c r="F13" s="42" t="s">
        <v>4</v>
      </c>
      <c r="G13" s="42" t="s">
        <v>13</v>
      </c>
      <c r="H13" s="42" t="s">
        <v>14</v>
      </c>
      <c r="I13" s="42" t="s">
        <v>15</v>
      </c>
      <c r="J13" s="42" t="s">
        <v>16</v>
      </c>
      <c r="K13" s="42" t="s">
        <v>17</v>
      </c>
      <c r="L13" s="42" t="s">
        <v>18</v>
      </c>
      <c r="M13" s="42" t="s">
        <v>14</v>
      </c>
      <c r="N13" s="42" t="s">
        <v>15</v>
      </c>
      <c r="O13" s="42" t="s">
        <v>19</v>
      </c>
      <c r="P13" s="42" t="s">
        <v>20</v>
      </c>
    </row>
    <row r="14" spans="1:16" s="6" customFormat="1" ht="11.25" x14ac:dyDescent="0.2">
      <c r="A14" s="43">
        <v>1</v>
      </c>
      <c r="B14" s="43">
        <f>A14+1</f>
        <v>2</v>
      </c>
      <c r="C14" s="43">
        <f t="shared" ref="C14:P14" si="0">B14+1</f>
        <v>3</v>
      </c>
      <c r="D14" s="43">
        <f t="shared" si="0"/>
        <v>4</v>
      </c>
      <c r="E14" s="43">
        <f t="shared" si="0"/>
        <v>5</v>
      </c>
      <c r="F14" s="43">
        <f t="shared" si="0"/>
        <v>6</v>
      </c>
      <c r="G14" s="43">
        <f t="shared" si="0"/>
        <v>7</v>
      </c>
      <c r="H14" s="43">
        <f t="shared" si="0"/>
        <v>8</v>
      </c>
      <c r="I14" s="43">
        <f t="shared" si="0"/>
        <v>9</v>
      </c>
      <c r="J14" s="43">
        <f t="shared" si="0"/>
        <v>10</v>
      </c>
      <c r="K14" s="43">
        <f t="shared" si="0"/>
        <v>11</v>
      </c>
      <c r="L14" s="43">
        <f t="shared" si="0"/>
        <v>12</v>
      </c>
      <c r="M14" s="43">
        <f t="shared" si="0"/>
        <v>13</v>
      </c>
      <c r="N14" s="43">
        <f t="shared" si="0"/>
        <v>14</v>
      </c>
      <c r="O14" s="43">
        <f t="shared" si="0"/>
        <v>15</v>
      </c>
      <c r="P14" s="43">
        <f t="shared" si="0"/>
        <v>16</v>
      </c>
    </row>
    <row r="15" spans="1:16" s="6" customFormat="1" ht="12.75" x14ac:dyDescent="0.2">
      <c r="A15" s="65"/>
      <c r="B15" s="66"/>
      <c r="C15" s="81"/>
      <c r="D15" s="88"/>
      <c r="E15" s="92"/>
      <c r="F15" s="80"/>
      <c r="G15" s="66"/>
      <c r="H15" s="66"/>
      <c r="I15" s="66"/>
      <c r="J15" s="66"/>
      <c r="K15" s="94"/>
      <c r="L15" s="97"/>
      <c r="M15" s="67"/>
      <c r="N15" s="67"/>
      <c r="O15" s="67"/>
      <c r="P15" s="68"/>
    </row>
    <row r="16" spans="1:16" s="6" customFormat="1" ht="25.5" x14ac:dyDescent="0.2">
      <c r="A16" s="69">
        <f t="shared" ref="A16" si="1">A15+1</f>
        <v>1</v>
      </c>
      <c r="B16" s="70"/>
      <c r="C16" s="82" t="s">
        <v>79</v>
      </c>
      <c r="D16" s="89" t="s">
        <v>41</v>
      </c>
      <c r="E16" s="27">
        <v>110.3</v>
      </c>
      <c r="F16" s="86"/>
      <c r="G16" s="71"/>
      <c r="H16" s="71"/>
      <c r="I16" s="71"/>
      <c r="J16" s="71"/>
      <c r="K16" s="95">
        <f>SUM(H16:J16)</f>
        <v>0</v>
      </c>
      <c r="L16" s="98">
        <f>ROUND(E16*F16,2)</f>
        <v>0</v>
      </c>
      <c r="M16" s="71">
        <f>ROUND(E16*H16,2)</f>
        <v>0</v>
      </c>
      <c r="N16" s="71">
        <f>ROUND(E16*I16,2)</f>
        <v>0</v>
      </c>
      <c r="O16" s="71">
        <f>ROUND(E16*J16,2)</f>
        <v>0</v>
      </c>
      <c r="P16" s="72">
        <f>SUM(M16:O16)</f>
        <v>0</v>
      </c>
    </row>
    <row r="17" spans="1:19" s="6" customFormat="1" ht="12.75" x14ac:dyDescent="0.2">
      <c r="A17" s="182">
        <f>A16+1</f>
        <v>2</v>
      </c>
      <c r="B17" s="183"/>
      <c r="C17" s="184" t="s">
        <v>52</v>
      </c>
      <c r="D17" s="89" t="s">
        <v>51</v>
      </c>
      <c r="E17" s="27">
        <f>150*0.2</f>
        <v>30</v>
      </c>
      <c r="F17" s="86"/>
      <c r="G17" s="71"/>
      <c r="H17" s="71"/>
      <c r="I17" s="71"/>
      <c r="J17" s="71"/>
      <c r="K17" s="95">
        <f t="shared" ref="K17:K18" si="2">SUM(H17:J17)</f>
        <v>0</v>
      </c>
      <c r="L17" s="98">
        <f t="shared" ref="L17:L18" si="3">ROUND(E17*F17,2)</f>
        <v>0</v>
      </c>
      <c r="M17" s="71">
        <f t="shared" ref="M17:M18" si="4">ROUND(E17*H17,2)</f>
        <v>0</v>
      </c>
      <c r="N17" s="71">
        <f t="shared" ref="N17:N18" si="5">ROUND(E17*I17,2)</f>
        <v>0</v>
      </c>
      <c r="O17" s="71">
        <f t="shared" ref="O17:O18" si="6">ROUND(E17*J17,2)</f>
        <v>0</v>
      </c>
      <c r="P17" s="72">
        <f t="shared" ref="P17:P18" si="7">SUM(M17:O17)</f>
        <v>0</v>
      </c>
    </row>
    <row r="18" spans="1:19" s="6" customFormat="1" ht="12.75" x14ac:dyDescent="0.2">
      <c r="A18" s="182">
        <f t="shared" ref="A18:A24" si="8">A17+1</f>
        <v>3</v>
      </c>
      <c r="B18" s="183"/>
      <c r="C18" s="184" t="s">
        <v>53</v>
      </c>
      <c r="D18" s="89" t="s">
        <v>41</v>
      </c>
      <c r="E18" s="27">
        <v>285</v>
      </c>
      <c r="F18" s="86"/>
      <c r="G18" s="71"/>
      <c r="H18" s="71"/>
      <c r="I18" s="71"/>
      <c r="J18" s="71"/>
      <c r="K18" s="95">
        <f t="shared" si="2"/>
        <v>0</v>
      </c>
      <c r="L18" s="98">
        <f t="shared" si="3"/>
        <v>0</v>
      </c>
      <c r="M18" s="71">
        <f t="shared" si="4"/>
        <v>0</v>
      </c>
      <c r="N18" s="71">
        <f t="shared" si="5"/>
        <v>0</v>
      </c>
      <c r="O18" s="71">
        <f t="shared" si="6"/>
        <v>0</v>
      </c>
      <c r="P18" s="72">
        <f t="shared" si="7"/>
        <v>0</v>
      </c>
    </row>
    <row r="19" spans="1:19" s="6" customFormat="1" ht="12.75" x14ac:dyDescent="0.2">
      <c r="A19" s="182">
        <f t="shared" si="8"/>
        <v>4</v>
      </c>
      <c r="B19" s="183"/>
      <c r="C19" s="184" t="s">
        <v>47</v>
      </c>
      <c r="D19" s="89" t="s">
        <v>42</v>
      </c>
      <c r="E19" s="27">
        <v>21</v>
      </c>
      <c r="F19" s="86"/>
      <c r="G19" s="71"/>
      <c r="H19" s="71"/>
      <c r="I19" s="71"/>
      <c r="J19" s="71"/>
      <c r="K19" s="95">
        <f t="shared" ref="K19:K21" si="9">SUM(H19:J19)</f>
        <v>0</v>
      </c>
      <c r="L19" s="98">
        <f t="shared" ref="L19:L21" si="10">ROUND(E19*F19,2)</f>
        <v>0</v>
      </c>
      <c r="M19" s="71">
        <f t="shared" ref="M19:M21" si="11">ROUND(E19*H19,2)</f>
        <v>0</v>
      </c>
      <c r="N19" s="71">
        <f t="shared" ref="N19:N21" si="12">ROUND(E19*I19,2)</f>
        <v>0</v>
      </c>
      <c r="O19" s="71">
        <f t="shared" ref="O19:O21" si="13">ROUND(E19*J19,2)</f>
        <v>0</v>
      </c>
      <c r="P19" s="72">
        <f t="shared" ref="P19:P21" si="14">SUM(M19:O19)</f>
        <v>0</v>
      </c>
    </row>
    <row r="20" spans="1:19" s="6" customFormat="1" ht="12.75" x14ac:dyDescent="0.2">
      <c r="A20" s="182">
        <f t="shared" si="8"/>
        <v>5</v>
      </c>
      <c r="B20" s="183"/>
      <c r="C20" s="184" t="s">
        <v>48</v>
      </c>
      <c r="D20" s="89" t="s">
        <v>42</v>
      </c>
      <c r="E20" s="27">
        <v>8</v>
      </c>
      <c r="F20" s="86"/>
      <c r="G20" s="71"/>
      <c r="H20" s="71"/>
      <c r="I20" s="71"/>
      <c r="J20" s="71"/>
      <c r="K20" s="95">
        <f t="shared" si="9"/>
        <v>0</v>
      </c>
      <c r="L20" s="98">
        <f t="shared" si="10"/>
        <v>0</v>
      </c>
      <c r="M20" s="71">
        <f t="shared" si="11"/>
        <v>0</v>
      </c>
      <c r="N20" s="71">
        <f t="shared" si="12"/>
        <v>0</v>
      </c>
      <c r="O20" s="71">
        <f t="shared" si="13"/>
        <v>0</v>
      </c>
      <c r="P20" s="72">
        <f t="shared" si="14"/>
        <v>0</v>
      </c>
    </row>
    <row r="21" spans="1:19" s="6" customFormat="1" ht="12.75" x14ac:dyDescent="0.2">
      <c r="A21" s="182">
        <f t="shared" si="8"/>
        <v>6</v>
      </c>
      <c r="B21" s="183"/>
      <c r="C21" s="184" t="s">
        <v>49</v>
      </c>
      <c r="D21" s="89" t="s">
        <v>42</v>
      </c>
      <c r="E21" s="27">
        <v>7</v>
      </c>
      <c r="F21" s="86"/>
      <c r="G21" s="71"/>
      <c r="H21" s="71"/>
      <c r="I21" s="71"/>
      <c r="J21" s="71"/>
      <c r="K21" s="95">
        <f t="shared" si="9"/>
        <v>0</v>
      </c>
      <c r="L21" s="98">
        <f t="shared" si="10"/>
        <v>0</v>
      </c>
      <c r="M21" s="71">
        <f t="shared" si="11"/>
        <v>0</v>
      </c>
      <c r="N21" s="71">
        <f t="shared" si="12"/>
        <v>0</v>
      </c>
      <c r="O21" s="71">
        <f t="shared" si="13"/>
        <v>0</v>
      </c>
      <c r="P21" s="72">
        <f t="shared" si="14"/>
        <v>0</v>
      </c>
    </row>
    <row r="22" spans="1:19" s="6" customFormat="1" ht="12.75" x14ac:dyDescent="0.2">
      <c r="A22" s="182">
        <f t="shared" si="8"/>
        <v>7</v>
      </c>
      <c r="B22" s="183"/>
      <c r="C22" s="184" t="s">
        <v>61</v>
      </c>
      <c r="D22" s="89" t="s">
        <v>42</v>
      </c>
      <c r="E22" s="27">
        <v>1</v>
      </c>
      <c r="F22" s="86"/>
      <c r="G22" s="71"/>
      <c r="H22" s="71"/>
      <c r="I22" s="71"/>
      <c r="J22" s="71"/>
      <c r="K22" s="95">
        <f t="shared" ref="K22" si="15">SUM(H22:J22)</f>
        <v>0</v>
      </c>
      <c r="L22" s="98">
        <f t="shared" ref="L22" si="16">ROUND(E22*F22,2)</f>
        <v>0</v>
      </c>
      <c r="M22" s="71">
        <f t="shared" ref="M22" si="17">ROUND(E22*H22,2)</f>
        <v>0</v>
      </c>
      <c r="N22" s="71">
        <f t="shared" ref="N22" si="18">ROUND(E22*I22,2)</f>
        <v>0</v>
      </c>
      <c r="O22" s="71">
        <f t="shared" ref="O22" si="19">ROUND(E22*J22,2)</f>
        <v>0</v>
      </c>
      <c r="P22" s="72">
        <f t="shared" ref="P22" si="20">SUM(M22:O22)</f>
        <v>0</v>
      </c>
    </row>
    <row r="23" spans="1:19" s="6" customFormat="1" ht="12.75" x14ac:dyDescent="0.2">
      <c r="A23" s="182">
        <f t="shared" si="8"/>
        <v>8</v>
      </c>
      <c r="B23" s="183"/>
      <c r="C23" s="184" t="s">
        <v>50</v>
      </c>
      <c r="D23" s="185" t="s">
        <v>42</v>
      </c>
      <c r="E23" s="187">
        <v>7</v>
      </c>
      <c r="F23" s="186"/>
      <c r="G23" s="71"/>
      <c r="H23" s="71"/>
      <c r="I23" s="71"/>
      <c r="J23" s="71"/>
      <c r="K23" s="95">
        <f t="shared" ref="K23" si="21">SUM(H23:J23)</f>
        <v>0</v>
      </c>
      <c r="L23" s="98">
        <f t="shared" ref="L23" si="22">ROUND(E23*F23,2)</f>
        <v>0</v>
      </c>
      <c r="M23" s="71">
        <f t="shared" ref="M23" si="23">ROUND(E23*H23,2)</f>
        <v>0</v>
      </c>
      <c r="N23" s="71">
        <f t="shared" ref="N23" si="24">ROUND(E23*I23,2)</f>
        <v>0</v>
      </c>
      <c r="O23" s="71">
        <f t="shared" ref="O23" si="25">ROUND(E23*J23,2)</f>
        <v>0</v>
      </c>
      <c r="P23" s="72">
        <f t="shared" ref="P23" si="26">SUM(M23:O23)</f>
        <v>0</v>
      </c>
    </row>
    <row r="24" spans="1:19" s="6" customFormat="1" ht="12.75" x14ac:dyDescent="0.2">
      <c r="A24" s="182">
        <f t="shared" si="8"/>
        <v>9</v>
      </c>
      <c r="B24" s="183"/>
      <c r="C24" s="184" t="s">
        <v>54</v>
      </c>
      <c r="D24" s="185" t="s">
        <v>42</v>
      </c>
      <c r="E24" s="187">
        <v>1</v>
      </c>
      <c r="F24" s="186"/>
      <c r="G24" s="71"/>
      <c r="H24" s="71"/>
      <c r="I24" s="71"/>
      <c r="J24" s="71"/>
      <c r="K24" s="95">
        <f t="shared" ref="K24" si="27">SUM(H24:J24)</f>
        <v>0</v>
      </c>
      <c r="L24" s="98">
        <f t="shared" ref="L24" si="28">ROUND(E24*F24,2)</f>
        <v>0</v>
      </c>
      <c r="M24" s="71">
        <f t="shared" ref="M24" si="29">ROUND(E24*H24,2)</f>
        <v>0</v>
      </c>
      <c r="N24" s="71">
        <f t="shared" ref="N24" si="30">ROUND(E24*I24,2)</f>
        <v>0</v>
      </c>
      <c r="O24" s="71">
        <f t="shared" ref="O24" si="31">ROUND(E24*J24,2)</f>
        <v>0</v>
      </c>
      <c r="P24" s="72">
        <f t="shared" ref="P24" si="32">SUM(M24:O24)</f>
        <v>0</v>
      </c>
    </row>
    <row r="25" spans="1:19" x14ac:dyDescent="0.25">
      <c r="A25" s="74"/>
      <c r="B25" s="75"/>
      <c r="C25" s="85"/>
      <c r="D25" s="91"/>
      <c r="E25" s="93"/>
      <c r="F25" s="87"/>
      <c r="G25" s="77"/>
      <c r="H25" s="78"/>
      <c r="I25" s="78"/>
      <c r="J25" s="78"/>
      <c r="K25" s="96"/>
      <c r="L25" s="99"/>
      <c r="M25" s="76"/>
      <c r="N25" s="76"/>
      <c r="O25" s="76"/>
      <c r="P25" s="79"/>
      <c r="Q25" s="6"/>
    </row>
    <row r="26" spans="1:19" x14ac:dyDescent="0.25">
      <c r="A26" s="34"/>
      <c r="B26" s="197" t="s">
        <v>71</v>
      </c>
      <c r="C26" s="198"/>
      <c r="D26" s="198"/>
      <c r="E26" s="198"/>
      <c r="F26" s="198"/>
      <c r="G26" s="198"/>
      <c r="H26" s="198"/>
      <c r="I26" s="198"/>
      <c r="J26" s="198"/>
      <c r="K26" s="199"/>
      <c r="L26" s="21">
        <f>SUM(L15:L25)</f>
        <v>0</v>
      </c>
      <c r="M26" s="21">
        <f>SUM(M15:M25)</f>
        <v>0</v>
      </c>
      <c r="N26" s="21">
        <f>SUM(N15:N25)</f>
        <v>0</v>
      </c>
      <c r="O26" s="21">
        <f>SUM(O15:O25)</f>
        <v>0</v>
      </c>
      <c r="P26" s="21">
        <f>SUM(P15:P25)</f>
        <v>0</v>
      </c>
      <c r="Q26" s="9"/>
      <c r="S26" s="9"/>
    </row>
    <row r="27" spans="1:19" x14ac:dyDescent="0.25">
      <c r="A27" s="36" t="s">
        <v>80</v>
      </c>
      <c r="B27" s="37"/>
      <c r="C27" s="188" t="s">
        <v>81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9"/>
    </row>
    <row r="28" spans="1:19" x14ac:dyDescent="0.25">
      <c r="C28" s="189" t="s">
        <v>82</v>
      </c>
      <c r="Q28" s="9"/>
    </row>
    <row r="29" spans="1:19" x14ac:dyDescent="0.25">
      <c r="A29" s="61" t="str">
        <f>Kopsavilkums!A30</f>
        <v xml:space="preserve">Sastādīja:_____________________  , 2018.gada </v>
      </c>
      <c r="B29" s="39"/>
      <c r="C29" s="39"/>
      <c r="D29" s="39"/>
      <c r="E29" s="39"/>
      <c r="F29" s="39"/>
      <c r="G29" s="39"/>
      <c r="H29" s="39"/>
      <c r="I29" s="62"/>
      <c r="J29" s="39"/>
      <c r="K29" s="39"/>
      <c r="L29" s="39"/>
      <c r="M29" s="39"/>
      <c r="N29" s="39"/>
      <c r="O29" s="39"/>
      <c r="P29" s="39"/>
      <c r="Q29" s="3"/>
      <c r="R29" s="3"/>
    </row>
    <row r="30" spans="1:19" x14ac:dyDescent="0.25">
      <c r="A30" s="56" t="str">
        <f>Kopsavilkums!A31</f>
        <v>(paraksts un tā atšifrējums, datums)</v>
      </c>
      <c r="B30" s="63"/>
      <c r="C30" s="63"/>
      <c r="D30" s="63"/>
      <c r="E30" s="63"/>
      <c r="F30" s="63"/>
      <c r="G30" s="63"/>
      <c r="H30" s="63"/>
      <c r="I30" s="62"/>
      <c r="J30" s="39"/>
      <c r="K30" s="39"/>
      <c r="L30" s="39"/>
      <c r="M30" s="39"/>
      <c r="N30" s="39"/>
      <c r="O30" s="39"/>
      <c r="P30" s="39"/>
      <c r="Q30" s="3"/>
      <c r="R30" s="3"/>
    </row>
    <row r="31" spans="1:19" s="10" customFormat="1" x14ac:dyDescent="0.25">
      <c r="A31" s="62" t="str">
        <f>Kopsavilkums!A32</f>
        <v xml:space="preserve">Tāme sastādīta 2018.gada </v>
      </c>
      <c r="B31" s="62"/>
      <c r="C31" s="62"/>
      <c r="D31" s="62"/>
      <c r="E31" s="62"/>
      <c r="F31" s="62"/>
      <c r="G31" s="62"/>
      <c r="H31" s="62"/>
      <c r="I31" s="38"/>
      <c r="J31" s="41"/>
      <c r="K31" s="41"/>
      <c r="L31" s="41"/>
      <c r="M31" s="41"/>
      <c r="N31" s="41"/>
      <c r="O31" s="41"/>
      <c r="P31" s="41"/>
    </row>
    <row r="32" spans="1:19" s="10" customFormat="1" ht="12.75" x14ac:dyDescent="0.2">
      <c r="A32" s="11"/>
      <c r="B32" s="8"/>
      <c r="C32" s="8"/>
      <c r="D32" s="11"/>
      <c r="E32" s="11"/>
      <c r="F32" s="11"/>
      <c r="G32" s="11"/>
      <c r="H32" s="11"/>
      <c r="I32" s="11"/>
      <c r="J32" s="11"/>
      <c r="K32" s="11"/>
    </row>
    <row r="33" spans="1:16" s="11" customFormat="1" x14ac:dyDescent="0.25">
      <c r="A33" s="61" t="str">
        <f>Kopsavilkums!A34</f>
        <v xml:space="preserve">Pārbaudīja:_____________________ , 2018.gada </v>
      </c>
      <c r="B33" s="39"/>
      <c r="C33" s="39"/>
      <c r="D33" s="39"/>
      <c r="E33" s="39"/>
      <c r="F33" s="39"/>
      <c r="G33" s="39"/>
      <c r="H33" s="39"/>
      <c r="I33" s="12"/>
      <c r="J33" s="12"/>
      <c r="K33" s="12"/>
      <c r="L33" s="3"/>
      <c r="M33" s="3"/>
      <c r="N33" s="3"/>
      <c r="O33" s="3"/>
      <c r="P33" s="12"/>
    </row>
    <row r="34" spans="1:16" s="7" customFormat="1" ht="12.75" x14ac:dyDescent="0.2">
      <c r="A34" s="56" t="str">
        <f>Kopsavilkums!A35</f>
        <v>(paraksts un tā atšifrējums, datums)</v>
      </c>
      <c r="B34" s="63"/>
      <c r="C34" s="63"/>
      <c r="D34" s="63"/>
      <c r="E34" s="63"/>
      <c r="F34" s="63"/>
      <c r="G34" s="63"/>
      <c r="H34" s="63"/>
      <c r="I34" s="3"/>
      <c r="J34" s="3"/>
      <c r="K34" s="3"/>
      <c r="L34" s="3"/>
    </row>
    <row r="35" spans="1:16" x14ac:dyDescent="0.25">
      <c r="A35" s="62" t="str">
        <f>Kopsavilkums!A36</f>
        <v xml:space="preserve">sertifikāta Nr. </v>
      </c>
      <c r="B35" s="41"/>
      <c r="C35" s="41"/>
      <c r="D35" s="41"/>
      <c r="E35" s="41"/>
      <c r="F35" s="41"/>
      <c r="G35" s="41"/>
      <c r="H35" s="41"/>
      <c r="M35"/>
      <c r="N35"/>
      <c r="O35"/>
      <c r="P35"/>
    </row>
    <row r="36" spans="1:16" x14ac:dyDescent="0.25">
      <c r="H36" s="64"/>
      <c r="I36" s="64"/>
      <c r="J36" s="64"/>
      <c r="K36" s="64"/>
      <c r="L36" s="64"/>
      <c r="N36" s="64"/>
      <c r="O36" s="64"/>
      <c r="P36" s="45" t="s">
        <v>22</v>
      </c>
    </row>
    <row r="37" spans="1:16" x14ac:dyDescent="0.25">
      <c r="M37"/>
      <c r="N37"/>
      <c r="O37"/>
      <c r="P37"/>
    </row>
  </sheetData>
  <mergeCells count="8">
    <mergeCell ref="L12:P12"/>
    <mergeCell ref="B26:K26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8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29"/>
  <sheetViews>
    <sheetView zoomScale="115" zoomScaleNormal="115" workbookViewId="0">
      <selection activeCell="G6" sqref="G6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8.140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3"/>
      <c r="C1" s="53"/>
      <c r="D1" s="53"/>
      <c r="E1" s="53"/>
      <c r="F1" s="53"/>
      <c r="G1" s="112" t="s">
        <v>31</v>
      </c>
      <c r="H1" s="113">
        <f>Kopsavilkums!B22</f>
        <v>4</v>
      </c>
      <c r="I1" s="53"/>
      <c r="J1" s="53"/>
      <c r="K1" s="53"/>
      <c r="L1" s="53"/>
      <c r="M1" s="53"/>
      <c r="N1" s="53"/>
      <c r="O1" s="53"/>
      <c r="P1" s="53"/>
    </row>
    <row r="2" spans="1:16" x14ac:dyDescent="0.25">
      <c r="B2" s="55"/>
      <c r="C2" s="55"/>
      <c r="D2" s="55"/>
      <c r="E2" s="55"/>
      <c r="F2" s="55"/>
      <c r="G2" s="155" t="str">
        <f>Kopsavilkums!C22</f>
        <v>Objekta nodošana</v>
      </c>
      <c r="H2" s="55"/>
      <c r="I2" s="55"/>
      <c r="J2" s="55"/>
      <c r="K2" s="55"/>
      <c r="L2" s="55"/>
      <c r="M2" s="55"/>
      <c r="N2" s="55"/>
      <c r="O2" s="55"/>
      <c r="P2" s="55"/>
    </row>
    <row r="3" spans="1:16" x14ac:dyDescent="0.25">
      <c r="B3" s="57"/>
      <c r="C3" s="57"/>
      <c r="D3" s="57"/>
      <c r="E3" s="57"/>
      <c r="F3" s="57"/>
      <c r="G3" s="44" t="s">
        <v>10</v>
      </c>
      <c r="H3" s="57"/>
      <c r="I3" s="57"/>
      <c r="J3" s="57"/>
      <c r="K3" s="57"/>
      <c r="L3" s="57"/>
      <c r="M3" s="57"/>
      <c r="N3" s="57"/>
      <c r="O3" s="57"/>
      <c r="P3" s="57"/>
    </row>
    <row r="4" spans="1:16" x14ac:dyDescent="0.25">
      <c r="A4" s="54" t="str">
        <f>Kopsavilkums!A7</f>
        <v>Objekta nosaukums: ATPŪTAS VIETA</v>
      </c>
      <c r="B4" s="49"/>
      <c r="C4" s="49"/>
      <c r="D4" s="49"/>
      <c r="E4" s="49"/>
      <c r="F4" s="49"/>
      <c r="G4" s="51"/>
      <c r="H4" s="49"/>
      <c r="I4" s="49"/>
      <c r="J4" s="49"/>
      <c r="K4" s="49"/>
      <c r="L4" s="49"/>
      <c r="M4" s="1"/>
      <c r="N4" s="1"/>
      <c r="O4" s="58"/>
      <c r="P4" s="59"/>
    </row>
    <row r="5" spans="1:16" x14ac:dyDescent="0.25">
      <c r="A5" s="54" t="str">
        <f>Kopsavilkums!A8</f>
        <v>Būves nosaukums: ATPŪTAS VIETA</v>
      </c>
      <c r="B5" s="51"/>
      <c r="C5" s="51"/>
      <c r="D5" s="51"/>
      <c r="E5" s="51"/>
      <c r="F5" s="51"/>
      <c r="G5" s="51"/>
      <c r="H5" s="49"/>
      <c r="I5" s="49"/>
      <c r="J5" s="49"/>
      <c r="K5" s="49"/>
      <c r="L5" s="49"/>
      <c r="M5" s="22"/>
      <c r="N5" s="23"/>
      <c r="O5" s="1"/>
      <c r="P5" s="2"/>
    </row>
    <row r="6" spans="1:16" x14ac:dyDescent="0.25">
      <c r="A6" s="54" t="str">
        <f>Kopsavilkums!A9</f>
        <v>Objekta adrese: DKS "Ziedonis", Ķekavas pagasts, Ķekavas novads</v>
      </c>
      <c r="B6" s="51"/>
      <c r="C6" s="51"/>
      <c r="D6" s="49"/>
      <c r="E6" s="49"/>
      <c r="F6" s="49"/>
      <c r="G6" s="51"/>
      <c r="H6" s="49"/>
      <c r="I6" s="49"/>
      <c r="J6" s="49"/>
      <c r="K6" s="49"/>
      <c r="L6" s="49"/>
      <c r="M6" s="24"/>
      <c r="N6" s="25"/>
      <c r="O6" s="22"/>
      <c r="P6" s="23"/>
    </row>
    <row r="7" spans="1:16" x14ac:dyDescent="0.25">
      <c r="A7" s="54" t="str">
        <f>Kopsavilkums!A10</f>
        <v xml:space="preserve">Pasūtījuma Nr.: </v>
      </c>
      <c r="B7" s="51"/>
      <c r="C7" s="51"/>
      <c r="D7" s="49"/>
      <c r="E7" s="49"/>
      <c r="F7" s="49"/>
      <c r="G7" s="51"/>
      <c r="H7" s="49"/>
      <c r="I7" s="49"/>
      <c r="J7" s="49"/>
      <c r="K7" s="49"/>
      <c r="L7" s="49"/>
    </row>
    <row r="8" spans="1:16" x14ac:dyDescent="0.25">
      <c r="A8" s="50"/>
      <c r="B8" s="52"/>
      <c r="C8" s="52"/>
      <c r="D8" s="49"/>
      <c r="E8" s="49"/>
      <c r="F8" s="49"/>
      <c r="G8" s="51"/>
      <c r="H8" s="49"/>
      <c r="I8" s="49"/>
      <c r="J8" s="49"/>
      <c r="K8" s="49"/>
      <c r="L8" s="49"/>
    </row>
    <row r="9" spans="1:16" x14ac:dyDescent="0.25">
      <c r="A9" s="54" t="str">
        <f>'1'!$A$9</f>
        <v>Tāme sastādīta 2018.gada tirgus cenās, pamatojoties uz AR daļas rasējumiem.</v>
      </c>
      <c r="B9" s="49"/>
      <c r="C9" s="49"/>
      <c r="D9" s="49"/>
      <c r="E9" s="49"/>
      <c r="F9" s="49"/>
      <c r="G9" s="51"/>
      <c r="H9" s="49"/>
      <c r="I9" s="49"/>
      <c r="J9" s="49"/>
      <c r="M9" s="60"/>
      <c r="N9" s="40" t="s">
        <v>7</v>
      </c>
      <c r="O9" s="31">
        <f>P18</f>
        <v>0</v>
      </c>
      <c r="P9" s="3" t="s">
        <v>6</v>
      </c>
    </row>
    <row r="10" spans="1:16" x14ac:dyDescent="0.25">
      <c r="A10" s="50"/>
      <c r="B10" s="51"/>
      <c r="C10" s="51"/>
      <c r="D10" s="51"/>
      <c r="E10" s="51"/>
      <c r="F10" s="51"/>
      <c r="G10" s="51"/>
      <c r="H10" s="49"/>
      <c r="I10" s="49"/>
      <c r="J10" s="49"/>
      <c r="K10" s="49"/>
      <c r="L10" s="49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49"/>
      <c r="M11" s="49"/>
      <c r="N11" s="49"/>
      <c r="O11" s="49"/>
      <c r="P11" s="48" t="str">
        <f>Kopsavilkums!A32</f>
        <v xml:space="preserve">Tāme sastādīta 2018.gada </v>
      </c>
    </row>
    <row r="12" spans="1:16" s="6" customFormat="1" ht="29.25" customHeight="1" x14ac:dyDescent="0.2">
      <c r="A12" s="190" t="s">
        <v>0</v>
      </c>
      <c r="B12" s="195" t="s">
        <v>12</v>
      </c>
      <c r="C12" s="190" t="s">
        <v>11</v>
      </c>
      <c r="D12" s="195" t="s">
        <v>1</v>
      </c>
      <c r="E12" s="195" t="s">
        <v>2</v>
      </c>
      <c r="F12" s="192" t="s">
        <v>3</v>
      </c>
      <c r="G12" s="193"/>
      <c r="H12" s="193"/>
      <c r="I12" s="193"/>
      <c r="J12" s="193"/>
      <c r="K12" s="194"/>
      <c r="L12" s="192" t="s">
        <v>5</v>
      </c>
      <c r="M12" s="193"/>
      <c r="N12" s="193"/>
      <c r="O12" s="193"/>
      <c r="P12" s="194"/>
    </row>
    <row r="13" spans="1:16" s="6" customFormat="1" ht="58.5" x14ac:dyDescent="0.2">
      <c r="A13" s="191"/>
      <c r="B13" s="196"/>
      <c r="C13" s="191"/>
      <c r="D13" s="196"/>
      <c r="E13" s="196"/>
      <c r="F13" s="42" t="s">
        <v>4</v>
      </c>
      <c r="G13" s="42" t="s">
        <v>13</v>
      </c>
      <c r="H13" s="42" t="s">
        <v>14</v>
      </c>
      <c r="I13" s="42" t="s">
        <v>15</v>
      </c>
      <c r="J13" s="42" t="s">
        <v>16</v>
      </c>
      <c r="K13" s="42" t="s">
        <v>17</v>
      </c>
      <c r="L13" s="42" t="s">
        <v>18</v>
      </c>
      <c r="M13" s="42" t="s">
        <v>14</v>
      </c>
      <c r="N13" s="42" t="s">
        <v>15</v>
      </c>
      <c r="O13" s="42" t="s">
        <v>19</v>
      </c>
      <c r="P13" s="42" t="s">
        <v>20</v>
      </c>
    </row>
    <row r="14" spans="1:16" s="6" customFormat="1" ht="11.25" x14ac:dyDescent="0.2">
      <c r="A14" s="43">
        <v>1</v>
      </c>
      <c r="B14" s="43">
        <f>A14+1</f>
        <v>2</v>
      </c>
      <c r="C14" s="43">
        <f t="shared" ref="C14:P14" si="0">B14+1</f>
        <v>3</v>
      </c>
      <c r="D14" s="43">
        <f t="shared" si="0"/>
        <v>4</v>
      </c>
      <c r="E14" s="43">
        <f t="shared" si="0"/>
        <v>5</v>
      </c>
      <c r="F14" s="43">
        <f t="shared" si="0"/>
        <v>6</v>
      </c>
      <c r="G14" s="43">
        <f t="shared" si="0"/>
        <v>7</v>
      </c>
      <c r="H14" s="43">
        <f t="shared" si="0"/>
        <v>8</v>
      </c>
      <c r="I14" s="43">
        <f t="shared" si="0"/>
        <v>9</v>
      </c>
      <c r="J14" s="43">
        <f t="shared" si="0"/>
        <v>10</v>
      </c>
      <c r="K14" s="43">
        <f t="shared" si="0"/>
        <v>11</v>
      </c>
      <c r="L14" s="43">
        <f t="shared" si="0"/>
        <v>12</v>
      </c>
      <c r="M14" s="43">
        <f t="shared" si="0"/>
        <v>13</v>
      </c>
      <c r="N14" s="43">
        <f t="shared" si="0"/>
        <v>14</v>
      </c>
      <c r="O14" s="43">
        <f t="shared" si="0"/>
        <v>15</v>
      </c>
      <c r="P14" s="43">
        <f t="shared" si="0"/>
        <v>16</v>
      </c>
    </row>
    <row r="15" spans="1:16" s="6" customFormat="1" ht="12.75" x14ac:dyDescent="0.2">
      <c r="A15" s="65"/>
      <c r="B15" s="66"/>
      <c r="C15" s="81"/>
      <c r="D15" s="88"/>
      <c r="E15" s="92"/>
      <c r="F15" s="80"/>
      <c r="G15" s="66"/>
      <c r="H15" s="66"/>
      <c r="I15" s="66"/>
      <c r="J15" s="66"/>
      <c r="K15" s="94"/>
      <c r="L15" s="97"/>
      <c r="M15" s="67"/>
      <c r="N15" s="67"/>
      <c r="O15" s="67"/>
      <c r="P15" s="68"/>
    </row>
    <row r="16" spans="1:16" s="6" customFormat="1" ht="12.75" x14ac:dyDescent="0.2">
      <c r="A16" s="69">
        <f t="shared" ref="A16" si="1">A15+1</f>
        <v>1</v>
      </c>
      <c r="B16" s="70"/>
      <c r="C16" s="82" t="s">
        <v>73</v>
      </c>
      <c r="D16" s="89" t="s">
        <v>58</v>
      </c>
      <c r="E16" s="157">
        <v>1</v>
      </c>
      <c r="F16" s="86"/>
      <c r="G16" s="71"/>
      <c r="H16" s="71"/>
      <c r="I16" s="71"/>
      <c r="J16" s="71"/>
      <c r="K16" s="95">
        <f>SUM(H16:J16)</f>
        <v>0</v>
      </c>
      <c r="L16" s="98">
        <f>ROUND(E16*F16,2)</f>
        <v>0</v>
      </c>
      <c r="M16" s="71">
        <f>ROUND(E16*H16,2)</f>
        <v>0</v>
      </c>
      <c r="N16" s="71">
        <f>ROUND(E16*I16,2)</f>
        <v>0</v>
      </c>
      <c r="O16" s="71">
        <f>ROUND(E16*J16,2)</f>
        <v>0</v>
      </c>
      <c r="P16" s="72">
        <f>SUM(M16:O16)</f>
        <v>0</v>
      </c>
    </row>
    <row r="17" spans="1:19" x14ac:dyDescent="0.25">
      <c r="A17" s="74"/>
      <c r="B17" s="75"/>
      <c r="C17" s="85"/>
      <c r="D17" s="91"/>
      <c r="E17" s="93"/>
      <c r="F17" s="87"/>
      <c r="G17" s="77"/>
      <c r="H17" s="78"/>
      <c r="I17" s="78"/>
      <c r="J17" s="78"/>
      <c r="K17" s="96"/>
      <c r="L17" s="99"/>
      <c r="M17" s="76"/>
      <c r="N17" s="76"/>
      <c r="O17" s="76"/>
      <c r="P17" s="79"/>
      <c r="Q17" s="6"/>
    </row>
    <row r="18" spans="1:19" x14ac:dyDescent="0.25">
      <c r="A18" s="34"/>
      <c r="B18" s="197" t="s">
        <v>71</v>
      </c>
      <c r="C18" s="198"/>
      <c r="D18" s="198"/>
      <c r="E18" s="198"/>
      <c r="F18" s="198"/>
      <c r="G18" s="198"/>
      <c r="H18" s="198"/>
      <c r="I18" s="198"/>
      <c r="J18" s="198"/>
      <c r="K18" s="199"/>
      <c r="L18" s="21">
        <f>SUM(L15:L17)</f>
        <v>0</v>
      </c>
      <c r="M18" s="21">
        <f>SUM(M15:M17)</f>
        <v>0</v>
      </c>
      <c r="N18" s="21">
        <f>SUM(N15:N17)</f>
        <v>0</v>
      </c>
      <c r="O18" s="21">
        <f>SUM(O15:O17)</f>
        <v>0</v>
      </c>
      <c r="P18" s="21">
        <f>SUM(P15:P17)</f>
        <v>0</v>
      </c>
      <c r="Q18" s="9"/>
      <c r="S18" s="9"/>
    </row>
    <row r="19" spans="1:19" x14ac:dyDescent="0.25">
      <c r="A19" s="36" t="s">
        <v>80</v>
      </c>
      <c r="B19" s="37"/>
      <c r="C19" s="188" t="s">
        <v>81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9"/>
    </row>
    <row r="20" spans="1:19" x14ac:dyDescent="0.25">
      <c r="C20" s="189" t="s">
        <v>82</v>
      </c>
      <c r="Q20" s="9"/>
    </row>
    <row r="21" spans="1:19" x14ac:dyDescent="0.25">
      <c r="A21" s="61" t="str">
        <f>Kopsavilkums!A30</f>
        <v xml:space="preserve">Sastādīja:_____________________  , 2018.gada </v>
      </c>
      <c r="B21" s="39"/>
      <c r="C21" s="39"/>
      <c r="D21" s="39"/>
      <c r="E21" s="39"/>
      <c r="F21" s="39"/>
      <c r="G21" s="39"/>
      <c r="H21" s="39"/>
      <c r="I21" s="62"/>
      <c r="J21" s="39"/>
      <c r="K21" s="39"/>
      <c r="L21" s="39"/>
      <c r="M21" s="39"/>
      <c r="N21" s="39"/>
      <c r="O21" s="39"/>
      <c r="P21" s="39"/>
      <c r="Q21" s="3"/>
      <c r="R21" s="3"/>
    </row>
    <row r="22" spans="1:19" x14ac:dyDescent="0.25">
      <c r="A22" s="56" t="str">
        <f>Kopsavilkums!A31</f>
        <v>(paraksts un tā atšifrējums, datums)</v>
      </c>
      <c r="B22" s="63"/>
      <c r="C22" s="63"/>
      <c r="D22" s="63"/>
      <c r="E22" s="63"/>
      <c r="F22" s="63"/>
      <c r="G22" s="63"/>
      <c r="H22" s="63"/>
      <c r="I22" s="62"/>
      <c r="J22" s="39"/>
      <c r="K22" s="39"/>
      <c r="L22" s="39"/>
      <c r="M22" s="39"/>
      <c r="N22" s="39"/>
      <c r="O22" s="39"/>
      <c r="P22" s="39"/>
      <c r="Q22" s="3"/>
      <c r="R22" s="3"/>
    </row>
    <row r="23" spans="1:19" s="10" customFormat="1" x14ac:dyDescent="0.25">
      <c r="A23" s="62" t="str">
        <f>Kopsavilkums!A32</f>
        <v xml:space="preserve">Tāme sastādīta 2018.gada </v>
      </c>
      <c r="B23" s="62"/>
      <c r="C23" s="62"/>
      <c r="D23" s="62"/>
      <c r="E23" s="62"/>
      <c r="F23" s="62"/>
      <c r="G23" s="62"/>
      <c r="H23" s="62"/>
      <c r="I23" s="38"/>
      <c r="J23" s="41"/>
      <c r="K23" s="41"/>
      <c r="L23" s="41"/>
      <c r="M23" s="41"/>
      <c r="N23" s="41"/>
      <c r="O23" s="41"/>
      <c r="P23" s="41"/>
    </row>
    <row r="24" spans="1:19" s="10" customFormat="1" ht="12.75" x14ac:dyDescent="0.2">
      <c r="A24" s="11"/>
      <c r="B24" s="8"/>
      <c r="C24" s="8"/>
      <c r="D24" s="11"/>
      <c r="E24" s="11"/>
      <c r="F24" s="11"/>
      <c r="G24" s="11"/>
      <c r="H24" s="11"/>
      <c r="I24" s="11"/>
      <c r="J24" s="11"/>
      <c r="K24" s="11"/>
    </row>
    <row r="25" spans="1:19" s="11" customFormat="1" x14ac:dyDescent="0.25">
      <c r="A25" s="61" t="str">
        <f>Kopsavilkums!A34</f>
        <v xml:space="preserve">Pārbaudīja:_____________________ , 2018.gada </v>
      </c>
      <c r="B25" s="39"/>
      <c r="C25" s="39"/>
      <c r="D25" s="39"/>
      <c r="E25" s="39"/>
      <c r="F25" s="39"/>
      <c r="G25" s="39"/>
      <c r="H25" s="39"/>
      <c r="I25" s="12"/>
      <c r="J25" s="12"/>
      <c r="K25" s="12"/>
      <c r="L25" s="3"/>
      <c r="M25" s="3"/>
      <c r="N25" s="3"/>
      <c r="O25" s="3"/>
      <c r="P25" s="12"/>
    </row>
    <row r="26" spans="1:19" s="7" customFormat="1" ht="12.75" x14ac:dyDescent="0.2">
      <c r="A26" s="56" t="str">
        <f>Kopsavilkums!A35</f>
        <v>(paraksts un tā atšifrējums, datums)</v>
      </c>
      <c r="B26" s="63"/>
      <c r="C26" s="63"/>
      <c r="D26" s="63"/>
      <c r="E26" s="63"/>
      <c r="F26" s="63"/>
      <c r="G26" s="63"/>
      <c r="H26" s="63"/>
      <c r="I26" s="3"/>
      <c r="J26" s="3"/>
      <c r="K26" s="3"/>
      <c r="L26" s="3"/>
    </row>
    <row r="27" spans="1:19" x14ac:dyDescent="0.25">
      <c r="A27" s="62" t="str">
        <f>Kopsavilkums!A36</f>
        <v xml:space="preserve">sertifikāta Nr. </v>
      </c>
      <c r="B27" s="41"/>
      <c r="C27" s="41"/>
      <c r="D27" s="41"/>
      <c r="E27" s="41"/>
      <c r="F27" s="41"/>
      <c r="G27" s="41"/>
      <c r="H27" s="41"/>
      <c r="M27"/>
      <c r="N27"/>
      <c r="O27"/>
      <c r="P27"/>
    </row>
    <row r="28" spans="1:19" x14ac:dyDescent="0.25">
      <c r="H28" s="64"/>
      <c r="I28" s="64"/>
      <c r="J28" s="64"/>
      <c r="K28" s="64"/>
      <c r="L28" s="64"/>
      <c r="N28" s="64"/>
      <c r="O28" s="64"/>
      <c r="P28" s="45" t="s">
        <v>22</v>
      </c>
    </row>
    <row r="29" spans="1:19" x14ac:dyDescent="0.25">
      <c r="M29"/>
      <c r="N29"/>
      <c r="O29"/>
      <c r="P29"/>
    </row>
  </sheetData>
  <mergeCells count="8">
    <mergeCell ref="L12:P12"/>
    <mergeCell ref="B18:K18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Koptame</vt:lpstr>
      <vt:lpstr>Kopsavilkums</vt:lpstr>
      <vt:lpstr>1</vt:lpstr>
      <vt:lpstr>2</vt:lpstr>
      <vt:lpstr>3</vt:lpstr>
      <vt:lpstr>4</vt:lpstr>
      <vt:lpstr>'1'!Print_Area</vt:lpstr>
      <vt:lpstr>'2'!Print_Area</vt:lpstr>
      <vt:lpstr>'3'!Print_Area</vt:lpstr>
      <vt:lpstr>'4'!Print_Area</vt:lpstr>
      <vt:lpstr>Kopsavilkums!Print_Area</vt:lpstr>
      <vt:lpstr>Koptame!Print_Area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2018-11-21T14:22:45Z</dcterms:modified>
</cp:coreProperties>
</file>