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4235" tabRatio="730"/>
  </bookViews>
  <sheets>
    <sheet name="Koptame" sheetId="8" r:id="rId1"/>
    <sheet name="Kopsavilkums" sheetId="7" r:id="rId2"/>
    <sheet name="1" sheetId="6" r:id="rId3"/>
    <sheet name="2" sheetId="11" r:id="rId4"/>
    <sheet name="3" sheetId="12" r:id="rId5"/>
    <sheet name="4" sheetId="13" r:id="rId6"/>
    <sheet name="5" sheetId="16" r:id="rId7"/>
    <sheet name="6" sheetId="17" r:id="rId8"/>
    <sheet name="7" sheetId="15" r:id="rId9"/>
  </sheets>
  <definedNames>
    <definedName name="_xlnm.Print_Area" localSheetId="2">'1'!$A$1:$P$30</definedName>
    <definedName name="_xlnm.Print_Area" localSheetId="3">'2'!$A$1:$P$73</definedName>
    <definedName name="_xlnm.Print_Area" localSheetId="4">'3'!$A$1:$P$38</definedName>
    <definedName name="_xlnm.Print_Area" localSheetId="5">'4'!$A$1:$P$38</definedName>
    <definedName name="_xlnm.Print_Area" localSheetId="6">'5'!$A$1:$P$70</definedName>
    <definedName name="_xlnm.Print_Area" localSheetId="7">'6'!$A$1:$P$90</definedName>
    <definedName name="_xlnm.Print_Area" localSheetId="8">'7'!$A$1:$P$30</definedName>
    <definedName name="_xlnm.Print_Area" localSheetId="1">Kopsavilkums!$A$1:$H$41</definedName>
    <definedName name="_xlnm.Print_Area" localSheetId="0">Koptame!$A$1:$C$38</definedName>
  </definedNames>
  <calcPr calcId="152511"/>
</workbook>
</file>

<file path=xl/calcChain.xml><?xml version="1.0" encoding="utf-8"?>
<calcChain xmlns="http://schemas.openxmlformats.org/spreadsheetml/2006/main">
  <c r="H29" i="11" l="1"/>
  <c r="M29" i="11" s="1"/>
  <c r="L29" i="11"/>
  <c r="N29" i="11"/>
  <c r="O29" i="11"/>
  <c r="P29" i="11" l="1"/>
  <c r="K29" i="11"/>
  <c r="H26" i="11" l="1"/>
  <c r="K26" i="11" s="1"/>
  <c r="H57" i="11"/>
  <c r="K57" i="11" s="1"/>
  <c r="H28" i="11"/>
  <c r="O26" i="11"/>
  <c r="N26" i="11"/>
  <c r="L26" i="11"/>
  <c r="O20" i="11"/>
  <c r="N20" i="11"/>
  <c r="L20" i="11"/>
  <c r="H20" i="11"/>
  <c r="K20" i="11" s="1"/>
  <c r="H19" i="11"/>
  <c r="M19" i="11" s="1"/>
  <c r="L18" i="11"/>
  <c r="N18" i="11"/>
  <c r="O18" i="11"/>
  <c r="L19" i="11"/>
  <c r="N19" i="11"/>
  <c r="O19" i="11"/>
  <c r="L21" i="11"/>
  <c r="N21" i="11"/>
  <c r="O21" i="11"/>
  <c r="H18" i="11"/>
  <c r="K18" i="11" s="1"/>
  <c r="H17" i="11"/>
  <c r="K17" i="11" s="1"/>
  <c r="H16" i="11"/>
  <c r="K16" i="11" s="1"/>
  <c r="L17" i="12"/>
  <c r="O17" i="12"/>
  <c r="N17" i="12"/>
  <c r="H17" i="12"/>
  <c r="M17" i="12" s="1"/>
  <c r="A17" i="12"/>
  <c r="A18" i="12" s="1"/>
  <c r="A19" i="12" s="1"/>
  <c r="A20" i="12" s="1"/>
  <c r="A21" i="12" s="1"/>
  <c r="A22" i="12" s="1"/>
  <c r="A23" i="12" s="1"/>
  <c r="M26" i="11" l="1"/>
  <c r="P26" i="11" s="1"/>
  <c r="M20" i="11"/>
  <c r="P20" i="11" s="1"/>
  <c r="M18" i="11"/>
  <c r="P18" i="11" s="1"/>
  <c r="K19" i="11"/>
  <c r="P19" i="11"/>
  <c r="P17" i="12"/>
  <c r="K17" i="12"/>
  <c r="O56" i="16"/>
  <c r="N56" i="16"/>
  <c r="L56" i="16"/>
  <c r="H56" i="16"/>
  <c r="M56" i="16" s="1"/>
  <c r="O55" i="16"/>
  <c r="N55" i="16"/>
  <c r="L55" i="16"/>
  <c r="H55" i="16"/>
  <c r="M55" i="16" s="1"/>
  <c r="O54" i="16"/>
  <c r="N54" i="16"/>
  <c r="L54" i="16"/>
  <c r="H54" i="16"/>
  <c r="M54" i="16" s="1"/>
  <c r="O53" i="16"/>
  <c r="N53" i="16"/>
  <c r="L53" i="16"/>
  <c r="H53" i="16"/>
  <c r="K53" i="16" s="1"/>
  <c r="O52" i="16"/>
  <c r="N52" i="16"/>
  <c r="L52" i="16"/>
  <c r="H52" i="16"/>
  <c r="M52" i="16" s="1"/>
  <c r="O51" i="16"/>
  <c r="N51" i="16"/>
  <c r="L51" i="16"/>
  <c r="H51" i="16"/>
  <c r="M51" i="16" s="1"/>
  <c r="O50" i="16"/>
  <c r="N50" i="16"/>
  <c r="L50" i="16"/>
  <c r="H50" i="16"/>
  <c r="K50" i="16" s="1"/>
  <c r="O49" i="16"/>
  <c r="N49" i="16"/>
  <c r="L49" i="16"/>
  <c r="H49" i="16"/>
  <c r="M49" i="16" s="1"/>
  <c r="O48" i="16"/>
  <c r="N48" i="16"/>
  <c r="L48" i="16"/>
  <c r="H48" i="16"/>
  <c r="M48" i="16" s="1"/>
  <c r="O47" i="16"/>
  <c r="N47" i="16"/>
  <c r="L47" i="16"/>
  <c r="H47" i="16"/>
  <c r="M47" i="16" s="1"/>
  <c r="O46" i="16"/>
  <c r="N46" i="16"/>
  <c r="L46" i="16"/>
  <c r="H46" i="16"/>
  <c r="M46" i="16" s="1"/>
  <c r="O45" i="16"/>
  <c r="N45" i="16"/>
  <c r="L45" i="16"/>
  <c r="H45" i="16"/>
  <c r="K45" i="16" s="1"/>
  <c r="O44" i="16"/>
  <c r="N44" i="16"/>
  <c r="L44" i="16"/>
  <c r="H44" i="16"/>
  <c r="M44" i="16" s="1"/>
  <c r="O43" i="16"/>
  <c r="N43" i="16"/>
  <c r="L43" i="16"/>
  <c r="H43" i="16"/>
  <c r="M43" i="16" s="1"/>
  <c r="O42" i="16"/>
  <c r="N42" i="16"/>
  <c r="L42" i="16"/>
  <c r="H42" i="16"/>
  <c r="K42" i="16" s="1"/>
  <c r="O41" i="16"/>
  <c r="N41" i="16"/>
  <c r="L41" i="16"/>
  <c r="H41" i="16"/>
  <c r="M41" i="16" s="1"/>
  <c r="O15" i="17"/>
  <c r="N15" i="17"/>
  <c r="M15" i="17"/>
  <c r="L15" i="17"/>
  <c r="K15" i="17"/>
  <c r="O16" i="16"/>
  <c r="N16" i="16"/>
  <c r="L16" i="16"/>
  <c r="O15" i="16"/>
  <c r="N15" i="16"/>
  <c r="M15" i="16"/>
  <c r="L15" i="16"/>
  <c r="K15" i="16"/>
  <c r="O40" i="16"/>
  <c r="N40" i="16"/>
  <c r="L40" i="16"/>
  <c r="H40" i="16"/>
  <c r="K40" i="16" s="1"/>
  <c r="O39" i="16"/>
  <c r="N39" i="16"/>
  <c r="L39" i="16"/>
  <c r="H39" i="16"/>
  <c r="K39" i="16" s="1"/>
  <c r="O38" i="16"/>
  <c r="N38" i="16"/>
  <c r="L38" i="16"/>
  <c r="H38" i="16"/>
  <c r="K38" i="16" s="1"/>
  <c r="O37" i="16"/>
  <c r="N37" i="16"/>
  <c r="L37" i="16"/>
  <c r="H37" i="16"/>
  <c r="K37" i="16" s="1"/>
  <c r="O36" i="16"/>
  <c r="N36" i="16"/>
  <c r="L36" i="16"/>
  <c r="H36" i="16"/>
  <c r="M36" i="16" s="1"/>
  <c r="O35" i="16"/>
  <c r="N35" i="16"/>
  <c r="L35" i="16"/>
  <c r="H35" i="16"/>
  <c r="K35" i="16" s="1"/>
  <c r="O34" i="16"/>
  <c r="N34" i="16"/>
  <c r="L34" i="16"/>
  <c r="H34" i="16"/>
  <c r="M34" i="16" s="1"/>
  <c r="O33" i="16"/>
  <c r="N33" i="16"/>
  <c r="L33" i="16"/>
  <c r="H33" i="16"/>
  <c r="K33" i="16" s="1"/>
  <c r="O32" i="16"/>
  <c r="N32" i="16"/>
  <c r="L32" i="16"/>
  <c r="H32" i="16"/>
  <c r="K32" i="16" s="1"/>
  <c r="O31" i="16"/>
  <c r="N31" i="16"/>
  <c r="L31" i="16"/>
  <c r="H31" i="16"/>
  <c r="K31" i="16" s="1"/>
  <c r="O30" i="16"/>
  <c r="N30" i="16"/>
  <c r="L30" i="16"/>
  <c r="H30" i="16"/>
  <c r="M30" i="16" s="1"/>
  <c r="O29" i="16"/>
  <c r="N29" i="16"/>
  <c r="L29" i="16"/>
  <c r="H29" i="16"/>
  <c r="K29" i="16" s="1"/>
  <c r="O28" i="16"/>
  <c r="N28" i="16"/>
  <c r="L28" i="16"/>
  <c r="H28" i="16"/>
  <c r="M28" i="16" s="1"/>
  <c r="O27" i="16"/>
  <c r="N27" i="16"/>
  <c r="L27" i="16"/>
  <c r="H27" i="16"/>
  <c r="M27" i="16" s="1"/>
  <c r="O26" i="16"/>
  <c r="N26" i="16"/>
  <c r="L26" i="16"/>
  <c r="H26" i="16"/>
  <c r="M26" i="16" s="1"/>
  <c r="O25" i="16"/>
  <c r="N25" i="16"/>
  <c r="L25" i="16"/>
  <c r="H25" i="16"/>
  <c r="K25" i="16" s="1"/>
  <c r="O24" i="16"/>
  <c r="N24" i="16"/>
  <c r="L24" i="16"/>
  <c r="H24" i="16"/>
  <c r="K24" i="16" s="1"/>
  <c r="O23" i="16"/>
  <c r="N23" i="16"/>
  <c r="L23" i="16"/>
  <c r="H23" i="16"/>
  <c r="M23" i="16" s="1"/>
  <c r="O22" i="16"/>
  <c r="N22" i="16"/>
  <c r="L22" i="16"/>
  <c r="H22" i="16"/>
  <c r="K22" i="16" s="1"/>
  <c r="O21" i="16"/>
  <c r="N21" i="16"/>
  <c r="L21" i="16"/>
  <c r="H21" i="16"/>
  <c r="K21" i="16" s="1"/>
  <c r="O20" i="16"/>
  <c r="N20" i="16"/>
  <c r="L20" i="16"/>
  <c r="H20" i="16"/>
  <c r="M20" i="16" s="1"/>
  <c r="O19" i="16"/>
  <c r="N19" i="16"/>
  <c r="L19" i="16"/>
  <c r="H19" i="16"/>
  <c r="M19" i="16" s="1"/>
  <c r="M38" i="16" l="1"/>
  <c r="P38" i="16" s="1"/>
  <c r="P15" i="17"/>
  <c r="K27" i="16"/>
  <c r="M25" i="16"/>
  <c r="M31" i="16"/>
  <c r="P31" i="16" s="1"/>
  <c r="P25" i="16"/>
  <c r="K23" i="16"/>
  <c r="M21" i="16"/>
  <c r="P21" i="16" s="1"/>
  <c r="P15" i="16"/>
  <c r="P56" i="16"/>
  <c r="P55" i="16"/>
  <c r="P47" i="16"/>
  <c r="P44" i="16"/>
  <c r="P48" i="16"/>
  <c r="K19" i="16"/>
  <c r="M35" i="16"/>
  <c r="P35" i="16" s="1"/>
  <c r="M39" i="16"/>
  <c r="P39" i="16" s="1"/>
  <c r="M42" i="16"/>
  <c r="P42" i="16" s="1"/>
  <c r="K44" i="16"/>
  <c r="M50" i="16"/>
  <c r="P50" i="16" s="1"/>
  <c r="K52" i="16"/>
  <c r="M32" i="16"/>
  <c r="P32" i="16" s="1"/>
  <c r="P34" i="16"/>
  <c r="M24" i="16"/>
  <c r="P24" i="16" s="1"/>
  <c r="P26" i="16"/>
  <c r="M29" i="16"/>
  <c r="P29" i="16" s="1"/>
  <c r="K46" i="16"/>
  <c r="K54" i="16"/>
  <c r="P19" i="16"/>
  <c r="K48" i="16"/>
  <c r="K56" i="16"/>
  <c r="M40" i="16"/>
  <c r="P40" i="16" s="1"/>
  <c r="M33" i="16"/>
  <c r="P33" i="16" s="1"/>
  <c r="P41" i="16"/>
  <c r="P49" i="16"/>
  <c r="P52" i="16"/>
  <c r="P43" i="16"/>
  <c r="P51" i="16"/>
  <c r="P46" i="16"/>
  <c r="P54" i="16"/>
  <c r="K43" i="16"/>
  <c r="M45" i="16"/>
  <c r="P45" i="16" s="1"/>
  <c r="K51" i="16"/>
  <c r="M53" i="16"/>
  <c r="P53" i="16" s="1"/>
  <c r="K41" i="16"/>
  <c r="K49" i="16"/>
  <c r="K47" i="16"/>
  <c r="K55" i="16"/>
  <c r="P20" i="16"/>
  <c r="P30" i="16"/>
  <c r="P27" i="16"/>
  <c r="P23" i="16"/>
  <c r="P28" i="16"/>
  <c r="P36" i="16"/>
  <c r="K30" i="16"/>
  <c r="K20" i="16"/>
  <c r="M22" i="16"/>
  <c r="P22" i="16" s="1"/>
  <c r="K28" i="16"/>
  <c r="K36" i="16"/>
  <c r="M37" i="16"/>
  <c r="P37" i="16" s="1"/>
  <c r="K26" i="16"/>
  <c r="K34" i="16"/>
  <c r="O76" i="17" l="1"/>
  <c r="N76" i="17"/>
  <c r="L76" i="17"/>
  <c r="H76" i="17"/>
  <c r="K76" i="17" s="1"/>
  <c r="O75" i="17"/>
  <c r="N75" i="17"/>
  <c r="L75" i="17"/>
  <c r="H75" i="17"/>
  <c r="K75" i="17" s="1"/>
  <c r="O74" i="17"/>
  <c r="N74" i="17"/>
  <c r="L74" i="17"/>
  <c r="H74" i="17"/>
  <c r="M74" i="17" s="1"/>
  <c r="O73" i="17"/>
  <c r="N73" i="17"/>
  <c r="L73" i="17"/>
  <c r="H73" i="17"/>
  <c r="K73" i="17" s="1"/>
  <c r="O72" i="17"/>
  <c r="N72" i="17"/>
  <c r="L72" i="17"/>
  <c r="H72" i="17"/>
  <c r="K72" i="17" s="1"/>
  <c r="O71" i="17"/>
  <c r="N71" i="17"/>
  <c r="L71" i="17"/>
  <c r="H71" i="17"/>
  <c r="M71" i="17" s="1"/>
  <c r="O70" i="17"/>
  <c r="N70" i="17"/>
  <c r="L70" i="17"/>
  <c r="H70" i="17"/>
  <c r="M70" i="17" s="1"/>
  <c r="O69" i="17"/>
  <c r="N69" i="17"/>
  <c r="L69" i="17"/>
  <c r="H69" i="17"/>
  <c r="K69" i="17" s="1"/>
  <c r="O68" i="17"/>
  <c r="N68" i="17"/>
  <c r="L68" i="17"/>
  <c r="H68" i="17"/>
  <c r="K68" i="17" s="1"/>
  <c r="O67" i="17"/>
  <c r="N67" i="17"/>
  <c r="L67" i="17"/>
  <c r="H67" i="17"/>
  <c r="M67" i="17" s="1"/>
  <c r="O66" i="17"/>
  <c r="N66" i="17"/>
  <c r="L66" i="17"/>
  <c r="H66" i="17"/>
  <c r="K66" i="17" s="1"/>
  <c r="O65" i="17"/>
  <c r="N65" i="17"/>
  <c r="L65" i="17"/>
  <c r="H65" i="17"/>
  <c r="M65" i="17" s="1"/>
  <c r="O64" i="17"/>
  <c r="N64" i="17"/>
  <c r="L64" i="17"/>
  <c r="H64" i="17"/>
  <c r="M64" i="17" s="1"/>
  <c r="O63" i="17"/>
  <c r="N63" i="17"/>
  <c r="L63" i="17"/>
  <c r="H63" i="17"/>
  <c r="K63" i="17" s="1"/>
  <c r="O62" i="17"/>
  <c r="N62" i="17"/>
  <c r="L62" i="17"/>
  <c r="H62" i="17"/>
  <c r="M62" i="17" s="1"/>
  <c r="O61" i="17"/>
  <c r="N61" i="17"/>
  <c r="M61" i="17"/>
  <c r="L61" i="17"/>
  <c r="H61" i="17"/>
  <c r="K61" i="17" s="1"/>
  <c r="O60" i="17"/>
  <c r="N60" i="17"/>
  <c r="L60" i="17"/>
  <c r="H60" i="17"/>
  <c r="K60" i="17" s="1"/>
  <c r="O59" i="17"/>
  <c r="N59" i="17"/>
  <c r="M59" i="17"/>
  <c r="L59" i="17"/>
  <c r="H59" i="17"/>
  <c r="K59" i="17" s="1"/>
  <c r="O58" i="17"/>
  <c r="N58" i="17"/>
  <c r="L58" i="17"/>
  <c r="H58" i="17"/>
  <c r="K58" i="17" s="1"/>
  <c r="O57" i="17"/>
  <c r="N57" i="17"/>
  <c r="L57" i="17"/>
  <c r="H57" i="17"/>
  <c r="K57" i="17" s="1"/>
  <c r="O56" i="17"/>
  <c r="N56" i="17"/>
  <c r="L56" i="17"/>
  <c r="H56" i="17"/>
  <c r="M56" i="17" s="1"/>
  <c r="O55" i="17"/>
  <c r="N55" i="17"/>
  <c r="L55" i="17"/>
  <c r="H55" i="17"/>
  <c r="K55" i="17" s="1"/>
  <c r="O54" i="17"/>
  <c r="N54" i="17"/>
  <c r="L54" i="17"/>
  <c r="H54" i="17"/>
  <c r="M54" i="17" s="1"/>
  <c r="O53" i="17"/>
  <c r="N53" i="17"/>
  <c r="L53" i="17"/>
  <c r="H53" i="17"/>
  <c r="M53" i="17" s="1"/>
  <c r="O52" i="17"/>
  <c r="N52" i="17"/>
  <c r="L52" i="17"/>
  <c r="H52" i="17"/>
  <c r="K52" i="17" s="1"/>
  <c r="O51" i="17"/>
  <c r="N51" i="17"/>
  <c r="L51" i="17"/>
  <c r="H51" i="17"/>
  <c r="M51" i="17" s="1"/>
  <c r="O50" i="17"/>
  <c r="N50" i="17"/>
  <c r="L50" i="17"/>
  <c r="H50" i="17"/>
  <c r="K50" i="17" s="1"/>
  <c r="O49" i="17"/>
  <c r="N49" i="17"/>
  <c r="L49" i="17"/>
  <c r="H49" i="17"/>
  <c r="M49" i="17" s="1"/>
  <c r="O48" i="17"/>
  <c r="N48" i="17"/>
  <c r="L48" i="17"/>
  <c r="H48" i="17"/>
  <c r="K48" i="17" s="1"/>
  <c r="O47" i="17"/>
  <c r="N47" i="17"/>
  <c r="L47" i="17"/>
  <c r="H47" i="17"/>
  <c r="M47" i="17" s="1"/>
  <c r="O46" i="17"/>
  <c r="N46" i="17"/>
  <c r="L46" i="17"/>
  <c r="H46" i="17"/>
  <c r="M46" i="17" s="1"/>
  <c r="O45" i="17"/>
  <c r="N45" i="17"/>
  <c r="L45" i="17"/>
  <c r="H45" i="17"/>
  <c r="K45" i="17" s="1"/>
  <c r="O44" i="17"/>
  <c r="N44" i="17"/>
  <c r="L44" i="17"/>
  <c r="H44" i="17"/>
  <c r="K44" i="17" s="1"/>
  <c r="O43" i="17"/>
  <c r="N43" i="17"/>
  <c r="L43" i="17"/>
  <c r="H43" i="17"/>
  <c r="M43" i="17" s="1"/>
  <c r="O42" i="17"/>
  <c r="N42" i="17"/>
  <c r="L42" i="17"/>
  <c r="H42" i="17"/>
  <c r="M42" i="17" s="1"/>
  <c r="O41" i="17"/>
  <c r="N41" i="17"/>
  <c r="L41" i="17"/>
  <c r="H41" i="17"/>
  <c r="M41" i="17" s="1"/>
  <c r="O40" i="17"/>
  <c r="N40" i="17"/>
  <c r="L40" i="17"/>
  <c r="H40" i="17"/>
  <c r="K40" i="17" s="1"/>
  <c r="O39" i="17"/>
  <c r="N39" i="17"/>
  <c r="L39" i="17"/>
  <c r="H39" i="17"/>
  <c r="M39" i="17" s="1"/>
  <c r="O38" i="17"/>
  <c r="N38" i="17"/>
  <c r="L38" i="17"/>
  <c r="H38" i="17"/>
  <c r="M38" i="17" s="1"/>
  <c r="O37" i="17"/>
  <c r="N37" i="17"/>
  <c r="L37" i="17"/>
  <c r="H37" i="17"/>
  <c r="K37" i="17" s="1"/>
  <c r="O36" i="17"/>
  <c r="N36" i="17"/>
  <c r="L36" i="17"/>
  <c r="H36" i="17"/>
  <c r="K36" i="17" s="1"/>
  <c r="O35" i="17"/>
  <c r="N35" i="17"/>
  <c r="L35" i="17"/>
  <c r="H35" i="17"/>
  <c r="K35" i="17" s="1"/>
  <c r="O34" i="17"/>
  <c r="N34" i="17"/>
  <c r="L34" i="17"/>
  <c r="H34" i="17"/>
  <c r="M34" i="17" s="1"/>
  <c r="O33" i="17"/>
  <c r="N33" i="17"/>
  <c r="L33" i="17"/>
  <c r="H33" i="17"/>
  <c r="M33" i="17" s="1"/>
  <c r="O32" i="17"/>
  <c r="N32" i="17"/>
  <c r="L32" i="17"/>
  <c r="H32" i="17"/>
  <c r="K32" i="17" s="1"/>
  <c r="O31" i="17"/>
  <c r="N31" i="17"/>
  <c r="L31" i="17"/>
  <c r="H31" i="17"/>
  <c r="M31" i="17" s="1"/>
  <c r="O30" i="17"/>
  <c r="N30" i="17"/>
  <c r="L30" i="17"/>
  <c r="H30" i="17"/>
  <c r="M30" i="17" s="1"/>
  <c r="O29" i="17"/>
  <c r="N29" i="17"/>
  <c r="L29" i="17"/>
  <c r="H29" i="17"/>
  <c r="K29" i="17" s="1"/>
  <c r="O28" i="17"/>
  <c r="N28" i="17"/>
  <c r="L28" i="17"/>
  <c r="H28" i="17"/>
  <c r="M28" i="17" s="1"/>
  <c r="O27" i="17"/>
  <c r="N27" i="17"/>
  <c r="L27" i="17"/>
  <c r="H27" i="17"/>
  <c r="K27" i="17" s="1"/>
  <c r="O26" i="17"/>
  <c r="N26" i="17"/>
  <c r="L26" i="17"/>
  <c r="H26" i="17"/>
  <c r="K26" i="17" s="1"/>
  <c r="O25" i="17"/>
  <c r="N25" i="17"/>
  <c r="L25" i="17"/>
  <c r="H25" i="17"/>
  <c r="M25" i="17" s="1"/>
  <c r="O24" i="17"/>
  <c r="N24" i="17"/>
  <c r="L24" i="17"/>
  <c r="H24" i="17"/>
  <c r="K24" i="17" s="1"/>
  <c r="O23" i="17"/>
  <c r="N23" i="17"/>
  <c r="L23" i="17"/>
  <c r="H23" i="17"/>
  <c r="M23" i="17" s="1"/>
  <c r="O22" i="17"/>
  <c r="N22" i="17"/>
  <c r="L22" i="17"/>
  <c r="H22" i="17"/>
  <c r="K22" i="17" s="1"/>
  <c r="O21" i="17"/>
  <c r="N21" i="17"/>
  <c r="L21" i="17"/>
  <c r="H21" i="17"/>
  <c r="K21" i="17" s="1"/>
  <c r="O20" i="17"/>
  <c r="N20" i="17"/>
  <c r="L20" i="17"/>
  <c r="H20" i="17"/>
  <c r="M20" i="17" s="1"/>
  <c r="O19" i="17"/>
  <c r="N19" i="17"/>
  <c r="L19" i="17"/>
  <c r="H19" i="17"/>
  <c r="K19" i="17" s="1"/>
  <c r="K46" i="17" l="1"/>
  <c r="M75" i="17"/>
  <c r="K53" i="17"/>
  <c r="M45" i="17"/>
  <c r="M36" i="17"/>
  <c r="P36" i="17" s="1"/>
  <c r="M40" i="17"/>
  <c r="P30" i="17"/>
  <c r="P67" i="17"/>
  <c r="P38" i="17"/>
  <c r="P31" i="17"/>
  <c r="K39" i="17"/>
  <c r="M22" i="17"/>
  <c r="M48" i="17"/>
  <c r="K51" i="17"/>
  <c r="K62" i="17"/>
  <c r="K31" i="17"/>
  <c r="M68" i="17"/>
  <c r="P68" i="17" s="1"/>
  <c r="K20" i="17"/>
  <c r="M37" i="17"/>
  <c r="P37" i="17" s="1"/>
  <c r="K74" i="17"/>
  <c r="M72" i="17"/>
  <c r="P72" i="17" s="1"/>
  <c r="M76" i="17"/>
  <c r="P76" i="17" s="1"/>
  <c r="P61" i="17"/>
  <c r="P45" i="17"/>
  <c r="K28" i="17"/>
  <c r="P23" i="17"/>
  <c r="P20" i="17"/>
  <c r="P43" i="17"/>
  <c r="P41" i="17"/>
  <c r="P40" i="17"/>
  <c r="K23" i="17"/>
  <c r="M21" i="17"/>
  <c r="M24" i="17"/>
  <c r="P24" i="17" s="1"/>
  <c r="M44" i="17"/>
  <c r="P44" i="17" s="1"/>
  <c r="P49" i="17"/>
  <c r="M69" i="17"/>
  <c r="P69" i="17" s="1"/>
  <c r="P75" i="17"/>
  <c r="K30" i="17"/>
  <c r="M60" i="17"/>
  <c r="P60" i="17" s="1"/>
  <c r="M63" i="17"/>
  <c r="P63" i="17" s="1"/>
  <c r="K67" i="17"/>
  <c r="K38" i="17"/>
  <c r="M52" i="17"/>
  <c r="P52" i="17" s="1"/>
  <c r="M55" i="17"/>
  <c r="P55" i="17" s="1"/>
  <c r="K54" i="17"/>
  <c r="P64" i="17"/>
  <c r="K70" i="17"/>
  <c r="M29" i="17"/>
  <c r="P29" i="17" s="1"/>
  <c r="M32" i="17"/>
  <c r="P32" i="17" s="1"/>
  <c r="P39" i="17"/>
  <c r="K47" i="17"/>
  <c r="P71" i="17"/>
  <c r="P74" i="17"/>
  <c r="P70" i="17"/>
  <c r="P65" i="17"/>
  <c r="K71" i="17"/>
  <c r="M73" i="17"/>
  <c r="P73" i="17" s="1"/>
  <c r="P53" i="17"/>
  <c r="P46" i="17"/>
  <c r="P42" i="17"/>
  <c r="P54" i="17"/>
  <c r="P62" i="17"/>
  <c r="P47" i="17"/>
  <c r="P59" i="17"/>
  <c r="P48" i="17"/>
  <c r="P51" i="17"/>
  <c r="P56" i="17"/>
  <c r="P28" i="17"/>
  <c r="P33" i="17"/>
  <c r="P25" i="17"/>
  <c r="P22" i="17"/>
  <c r="P34" i="17"/>
  <c r="P21" i="17"/>
  <c r="K34" i="17"/>
  <c r="K42" i="17"/>
  <c r="K65" i="17"/>
  <c r="M19" i="17"/>
  <c r="P19" i="17" s="1"/>
  <c r="K25" i="17"/>
  <c r="K49" i="17"/>
  <c r="K56" i="17"/>
  <c r="M58" i="17"/>
  <c r="P58" i="17" s="1"/>
  <c r="M66" i="17"/>
  <c r="P66" i="17" s="1"/>
  <c r="M26" i="17"/>
  <c r="P26" i="17" s="1"/>
  <c r="M50" i="17"/>
  <c r="P50" i="17" s="1"/>
  <c r="M57" i="17"/>
  <c r="P57" i="17" s="1"/>
  <c r="K43" i="17"/>
  <c r="M27" i="17"/>
  <c r="P27" i="17" s="1"/>
  <c r="K33" i="17"/>
  <c r="M35" i="17"/>
  <c r="P35" i="17" s="1"/>
  <c r="K41" i="17"/>
  <c r="K64" i="17"/>
  <c r="L57" i="11"/>
  <c r="H58" i="11"/>
  <c r="M58" i="11" s="1"/>
  <c r="L58" i="11"/>
  <c r="N58" i="11"/>
  <c r="O58" i="11"/>
  <c r="E59" i="11"/>
  <c r="O59" i="11" s="1"/>
  <c r="H59" i="11"/>
  <c r="K59" i="11" s="1"/>
  <c r="E17" i="13"/>
  <c r="N57" i="11" l="1"/>
  <c r="O57" i="11"/>
  <c r="K58" i="11"/>
  <c r="P58" i="11"/>
  <c r="M57" i="11"/>
  <c r="L59" i="11"/>
  <c r="N59" i="11"/>
  <c r="M59" i="11"/>
  <c r="O21" i="12"/>
  <c r="N21" i="12"/>
  <c r="L21" i="12"/>
  <c r="H21" i="12"/>
  <c r="K21" i="12" s="1"/>
  <c r="E24" i="12"/>
  <c r="H24" i="12"/>
  <c r="H23" i="12"/>
  <c r="H22" i="12"/>
  <c r="H20" i="12"/>
  <c r="O22" i="13"/>
  <c r="N22" i="13"/>
  <c r="L22" i="13"/>
  <c r="H22" i="13"/>
  <c r="M22" i="13" s="1"/>
  <c r="P57" i="11" l="1"/>
  <c r="P59" i="11"/>
  <c r="M21" i="12"/>
  <c r="P21" i="12" s="1"/>
  <c r="P22" i="13"/>
  <c r="K22" i="13"/>
  <c r="E48" i="11"/>
  <c r="O56" i="11" l="1"/>
  <c r="N56" i="11"/>
  <c r="L56" i="11"/>
  <c r="H56" i="11"/>
  <c r="K56" i="11" s="1"/>
  <c r="O55" i="11"/>
  <c r="N55" i="11"/>
  <c r="L55" i="11"/>
  <c r="H55" i="11"/>
  <c r="M55" i="11" s="1"/>
  <c r="O54" i="11"/>
  <c r="N54" i="11"/>
  <c r="L54" i="11"/>
  <c r="H54" i="11"/>
  <c r="M54" i="11" s="1"/>
  <c r="O53" i="11"/>
  <c r="N53" i="11"/>
  <c r="L53" i="11"/>
  <c r="H53" i="11"/>
  <c r="K53" i="11" s="1"/>
  <c r="O52" i="11"/>
  <c r="N52" i="11"/>
  <c r="L52" i="11"/>
  <c r="H52" i="11"/>
  <c r="M52" i="11" s="1"/>
  <c r="O51" i="11"/>
  <c r="N51" i="11"/>
  <c r="L51" i="11"/>
  <c r="H51" i="11"/>
  <c r="M51" i="11" s="1"/>
  <c r="O50" i="11"/>
  <c r="N50" i="11"/>
  <c r="L50" i="11"/>
  <c r="H50" i="11"/>
  <c r="M50" i="11" s="1"/>
  <c r="O49" i="11"/>
  <c r="N49" i="11"/>
  <c r="L49" i="11"/>
  <c r="H49" i="11"/>
  <c r="K49" i="11" s="1"/>
  <c r="O48" i="11"/>
  <c r="N48" i="11"/>
  <c r="L48" i="11"/>
  <c r="H48" i="11"/>
  <c r="M48" i="11" s="1"/>
  <c r="O47" i="11"/>
  <c r="N47" i="11"/>
  <c r="L47" i="11"/>
  <c r="H47" i="11"/>
  <c r="K47" i="11" s="1"/>
  <c r="O46" i="11"/>
  <c r="N46" i="11"/>
  <c r="L46" i="11"/>
  <c r="H46" i="11"/>
  <c r="K46" i="11" s="1"/>
  <c r="O45" i="11"/>
  <c r="N45" i="11"/>
  <c r="L45" i="11"/>
  <c r="H45" i="11"/>
  <c r="M45" i="11" s="1"/>
  <c r="O44" i="11"/>
  <c r="N44" i="11"/>
  <c r="L44" i="11"/>
  <c r="H44" i="11"/>
  <c r="K44" i="11" s="1"/>
  <c r="O43" i="11"/>
  <c r="N43" i="11"/>
  <c r="L43" i="11"/>
  <c r="H43" i="11"/>
  <c r="K43" i="11" s="1"/>
  <c r="O42" i="11"/>
  <c r="N42" i="11"/>
  <c r="L42" i="11"/>
  <c r="H42" i="11"/>
  <c r="M42" i="11" s="1"/>
  <c r="O41" i="11"/>
  <c r="N41" i="11"/>
  <c r="L41" i="11"/>
  <c r="H41" i="11"/>
  <c r="M41" i="11" s="1"/>
  <c r="O40" i="11"/>
  <c r="N40" i="11"/>
  <c r="L40" i="11"/>
  <c r="H40" i="11"/>
  <c r="K40" i="11" s="1"/>
  <c r="O39" i="11"/>
  <c r="N39" i="11"/>
  <c r="L39" i="11"/>
  <c r="H39" i="11"/>
  <c r="M39" i="11" s="1"/>
  <c r="O32" i="11"/>
  <c r="N32" i="11"/>
  <c r="L32" i="11"/>
  <c r="H32" i="11"/>
  <c r="K32" i="11" s="1"/>
  <c r="O31" i="11"/>
  <c r="N31" i="11"/>
  <c r="L31" i="11"/>
  <c r="H31" i="11"/>
  <c r="K31" i="11" s="1"/>
  <c r="O30" i="11"/>
  <c r="N30" i="11"/>
  <c r="L30" i="11"/>
  <c r="H30" i="11"/>
  <c r="M30" i="11" s="1"/>
  <c r="O28" i="11"/>
  <c r="N28" i="11"/>
  <c r="L28" i="11"/>
  <c r="M28" i="11"/>
  <c r="O27" i="11"/>
  <c r="N27" i="11"/>
  <c r="L27" i="11"/>
  <c r="H27" i="11"/>
  <c r="K27" i="11" s="1"/>
  <c r="O38" i="11"/>
  <c r="N38" i="11"/>
  <c r="L38" i="11"/>
  <c r="H38" i="11"/>
  <c r="M38" i="11" s="1"/>
  <c r="O37" i="11"/>
  <c r="N37" i="11"/>
  <c r="L37" i="11"/>
  <c r="H37" i="11"/>
  <c r="K37" i="11" s="1"/>
  <c r="O36" i="11"/>
  <c r="N36" i="11"/>
  <c r="L36" i="11"/>
  <c r="H36" i="11"/>
  <c r="K36" i="11" s="1"/>
  <c r="O35" i="11"/>
  <c r="N35" i="11"/>
  <c r="L35" i="11"/>
  <c r="H35" i="11"/>
  <c r="M35" i="11" s="1"/>
  <c r="O34" i="11"/>
  <c r="N34" i="11"/>
  <c r="L34" i="11"/>
  <c r="H34" i="11"/>
  <c r="M34" i="11" s="1"/>
  <c r="O33" i="11"/>
  <c r="N33" i="11"/>
  <c r="L33" i="11"/>
  <c r="H33" i="11"/>
  <c r="M33" i="11" s="1"/>
  <c r="O25" i="11"/>
  <c r="N25" i="11"/>
  <c r="L25" i="11"/>
  <c r="H25" i="11"/>
  <c r="M25" i="11" s="1"/>
  <c r="M32" i="11" l="1"/>
  <c r="P32" i="11" s="1"/>
  <c r="K50" i="11"/>
  <c r="K39" i="11"/>
  <c r="M56" i="11"/>
  <c r="P56" i="11" s="1"/>
  <c r="M46" i="11"/>
  <c r="P46" i="11" s="1"/>
  <c r="P45" i="11"/>
  <c r="P41" i="11"/>
  <c r="M40" i="11"/>
  <c r="P40" i="11" s="1"/>
  <c r="K45" i="11"/>
  <c r="K52" i="11"/>
  <c r="M49" i="11"/>
  <c r="P49" i="11" s="1"/>
  <c r="M53" i="11"/>
  <c r="P53" i="11" s="1"/>
  <c r="M44" i="11"/>
  <c r="P44" i="11" s="1"/>
  <c r="P52" i="11"/>
  <c r="P51" i="11"/>
  <c r="P50" i="11"/>
  <c r="K55" i="11"/>
  <c r="K54" i="11"/>
  <c r="P54" i="11"/>
  <c r="P55" i="11"/>
  <c r="P48" i="11"/>
  <c r="M47" i="11"/>
  <c r="P47" i="11" s="1"/>
  <c r="K48" i="11"/>
  <c r="K42" i="11"/>
  <c r="P42" i="11"/>
  <c r="P39" i="11"/>
  <c r="K41" i="11"/>
  <c r="M43" i="11"/>
  <c r="P43" i="11" s="1"/>
  <c r="K51" i="11"/>
  <c r="P30" i="11"/>
  <c r="K38" i="11"/>
  <c r="K35" i="11"/>
  <c r="K30" i="11"/>
  <c r="M36" i="11"/>
  <c r="P36" i="11" s="1"/>
  <c r="P34" i="11"/>
  <c r="P28" i="11"/>
  <c r="P35" i="11"/>
  <c r="M27" i="11"/>
  <c r="P27" i="11" s="1"/>
  <c r="M31" i="11"/>
  <c r="P31" i="11" s="1"/>
  <c r="M37" i="11"/>
  <c r="P37" i="11" s="1"/>
  <c r="K28" i="11"/>
  <c r="P25" i="11"/>
  <c r="P33" i="11"/>
  <c r="P38" i="11"/>
  <c r="K25" i="11"/>
  <c r="K34" i="11"/>
  <c r="K33" i="11"/>
  <c r="O24" i="13"/>
  <c r="N24" i="13"/>
  <c r="L24" i="13"/>
  <c r="H24" i="13"/>
  <c r="M24" i="13" s="1"/>
  <c r="L17" i="13"/>
  <c r="O18" i="13"/>
  <c r="N18" i="13"/>
  <c r="L18" i="13"/>
  <c r="H18" i="13"/>
  <c r="K18" i="13" s="1"/>
  <c r="N17" i="13"/>
  <c r="H17" i="13"/>
  <c r="M17" i="13" s="1"/>
  <c r="O23" i="13"/>
  <c r="N23" i="13"/>
  <c r="L23" i="13"/>
  <c r="H23" i="13"/>
  <c r="M23" i="13" s="1"/>
  <c r="O21" i="13"/>
  <c r="N21" i="13"/>
  <c r="L21" i="13"/>
  <c r="H21" i="13"/>
  <c r="M21" i="13" s="1"/>
  <c r="O20" i="13"/>
  <c r="N20" i="13"/>
  <c r="L20" i="13"/>
  <c r="H20" i="13"/>
  <c r="M20" i="13" s="1"/>
  <c r="O19" i="13"/>
  <c r="N19" i="13"/>
  <c r="L19" i="13"/>
  <c r="H19" i="13"/>
  <c r="K19" i="13" s="1"/>
  <c r="O24" i="11"/>
  <c r="N24" i="11"/>
  <c r="L24" i="11"/>
  <c r="H24" i="11"/>
  <c r="M24" i="11" s="1"/>
  <c r="O23" i="11"/>
  <c r="N23" i="11"/>
  <c r="L23" i="11"/>
  <c r="H23" i="11"/>
  <c r="M23" i="11" s="1"/>
  <c r="O22" i="11"/>
  <c r="N22" i="11"/>
  <c r="L22" i="11"/>
  <c r="H22" i="11"/>
  <c r="M22" i="11" s="1"/>
  <c r="H21" i="11"/>
  <c r="H16" i="6"/>
  <c r="K21" i="11" l="1"/>
  <c r="M21" i="11"/>
  <c r="P21" i="11" s="1"/>
  <c r="K24" i="13"/>
  <c r="K17" i="13"/>
  <c r="M18" i="13"/>
  <c r="P18" i="13" s="1"/>
  <c r="K21" i="13"/>
  <c r="P23" i="11"/>
  <c r="K24" i="11"/>
  <c r="P22" i="11"/>
  <c r="P24" i="11"/>
  <c r="P24" i="13"/>
  <c r="P23" i="13"/>
  <c r="O17" i="13"/>
  <c r="P17" i="13" s="1"/>
  <c r="K23" i="13"/>
  <c r="M19" i="13"/>
  <c r="P19" i="13" s="1"/>
  <c r="P20" i="13"/>
  <c r="P21" i="13"/>
  <c r="K20" i="13"/>
  <c r="K23" i="11"/>
  <c r="K22" i="11"/>
  <c r="G2" i="17" l="1"/>
  <c r="G2" i="16"/>
  <c r="O24" i="12" l="1"/>
  <c r="K24" i="12"/>
  <c r="K23" i="12"/>
  <c r="N23" i="12"/>
  <c r="L24" i="12" l="1"/>
  <c r="M24" i="12"/>
  <c r="N24" i="12"/>
  <c r="O23" i="12"/>
  <c r="L23" i="12"/>
  <c r="M23" i="12"/>
  <c r="A19" i="7"/>
  <c r="O18" i="12"/>
  <c r="N18" i="12"/>
  <c r="L18" i="12"/>
  <c r="H18" i="12"/>
  <c r="M18" i="12" s="1"/>
  <c r="P24" i="12" l="1"/>
  <c r="P23" i="12"/>
  <c r="P18" i="12"/>
  <c r="K18" i="12"/>
  <c r="H19" i="12"/>
  <c r="M19" i="12" s="1"/>
  <c r="N19" i="12"/>
  <c r="O19" i="12"/>
  <c r="N17" i="11"/>
  <c r="K22" i="12"/>
  <c r="O22" i="12"/>
  <c r="H16" i="17"/>
  <c r="K16" i="17" s="1"/>
  <c r="H17" i="17"/>
  <c r="M17" i="17" s="1"/>
  <c r="H18" i="17"/>
  <c r="K18" i="17" s="1"/>
  <c r="N16" i="17"/>
  <c r="N17" i="17"/>
  <c r="N18" i="17"/>
  <c r="O16" i="17"/>
  <c r="O17" i="17"/>
  <c r="O18" i="17"/>
  <c r="H16" i="16"/>
  <c r="H17" i="16"/>
  <c r="M17" i="16" s="1"/>
  <c r="H18" i="16"/>
  <c r="M18" i="16" s="1"/>
  <c r="N17" i="16"/>
  <c r="N18" i="16"/>
  <c r="O17" i="16"/>
  <c r="O18" i="16"/>
  <c r="H16" i="15"/>
  <c r="K16" i="15" s="1"/>
  <c r="N16" i="15"/>
  <c r="N18" i="15" s="1"/>
  <c r="F25" i="7" s="1"/>
  <c r="O16" i="15"/>
  <c r="O18" i="15" s="1"/>
  <c r="G25" i="7" s="1"/>
  <c r="H16" i="13"/>
  <c r="M16" i="13" s="1"/>
  <c r="N16" i="13"/>
  <c r="N26" i="13" s="1"/>
  <c r="F22" i="7" s="1"/>
  <c r="O16" i="13"/>
  <c r="O26" i="13" s="1"/>
  <c r="G22" i="7" s="1"/>
  <c r="H16" i="12"/>
  <c r="M16" i="12" s="1"/>
  <c r="K20" i="12"/>
  <c r="N16" i="12"/>
  <c r="N20" i="12"/>
  <c r="O16" i="12"/>
  <c r="O20" i="12"/>
  <c r="M16" i="11"/>
  <c r="N16" i="11"/>
  <c r="O16" i="11"/>
  <c r="O17" i="11"/>
  <c r="M16" i="6"/>
  <c r="N16" i="6"/>
  <c r="O16" i="6"/>
  <c r="B20" i="7"/>
  <c r="B21" i="7" s="1"/>
  <c r="A20" i="7"/>
  <c r="A21" i="7" s="1"/>
  <c r="A22" i="7" s="1"/>
  <c r="A23" i="7" s="1"/>
  <c r="A16" i="15"/>
  <c r="A16" i="13"/>
  <c r="A17" i="13" s="1"/>
  <c r="A18" i="13" s="1"/>
  <c r="A19" i="13" s="1"/>
  <c r="A20" i="13" s="1"/>
  <c r="A21" i="13" s="1"/>
  <c r="A22" i="13" s="1"/>
  <c r="A23" i="13" s="1"/>
  <c r="A24" i="13" s="1"/>
  <c r="A16" i="11"/>
  <c r="A17" i="11" s="1"/>
  <c r="L18" i="16"/>
  <c r="L17" i="16"/>
  <c r="A16" i="16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L20" i="12"/>
  <c r="L19" i="12"/>
  <c r="L16" i="12"/>
  <c r="A16" i="6"/>
  <c r="A36" i="8"/>
  <c r="A9" i="17"/>
  <c r="A9" i="16"/>
  <c r="A9" i="15"/>
  <c r="A9" i="13"/>
  <c r="A9" i="12"/>
  <c r="A9" i="11"/>
  <c r="D4" i="7"/>
  <c r="L16" i="17"/>
  <c r="L17" i="17"/>
  <c r="L18" i="17"/>
  <c r="A89" i="17"/>
  <c r="A88" i="17"/>
  <c r="A87" i="17"/>
  <c r="A85" i="17"/>
  <c r="A84" i="17"/>
  <c r="A83" i="17"/>
  <c r="A16" i="17"/>
  <c r="A17" i="17" s="1"/>
  <c r="A18" i="17" s="1"/>
  <c r="B14" i="17"/>
  <c r="C14" i="17"/>
  <c r="D14" i="17" s="1"/>
  <c r="E14" i="17" s="1"/>
  <c r="F14" i="17" s="1"/>
  <c r="G14" i="17" s="1"/>
  <c r="H14" i="17" s="1"/>
  <c r="I14" i="17" s="1"/>
  <c r="J14" i="17" s="1"/>
  <c r="K14" i="17" s="1"/>
  <c r="L14" i="17" s="1"/>
  <c r="M14" i="17" s="1"/>
  <c r="N14" i="17" s="1"/>
  <c r="O14" i="17" s="1"/>
  <c r="P14" i="17" s="1"/>
  <c r="P11" i="17"/>
  <c r="A7" i="17"/>
  <c r="A6" i="17"/>
  <c r="A5" i="17"/>
  <c r="A4" i="17"/>
  <c r="G2" i="15"/>
  <c r="G2" i="13"/>
  <c r="G2" i="12"/>
  <c r="G2" i="11"/>
  <c r="H1" i="11"/>
  <c r="A69" i="16"/>
  <c r="A68" i="16"/>
  <c r="A67" i="16"/>
  <c r="A65" i="16"/>
  <c r="A64" i="16"/>
  <c r="A63" i="16"/>
  <c r="B14" i="16"/>
  <c r="C14" i="16" s="1"/>
  <c r="D14" i="16" s="1"/>
  <c r="E14" i="16" s="1"/>
  <c r="F14" i="16" s="1"/>
  <c r="G14" i="16" s="1"/>
  <c r="H14" i="16" s="1"/>
  <c r="I14" i="16" s="1"/>
  <c r="J14" i="16" s="1"/>
  <c r="K14" i="16" s="1"/>
  <c r="L14" i="16" s="1"/>
  <c r="M14" i="16" s="1"/>
  <c r="N14" i="16" s="1"/>
  <c r="O14" i="16" s="1"/>
  <c r="P14" i="16" s="1"/>
  <c r="P11" i="16"/>
  <c r="A7" i="16"/>
  <c r="A6" i="16"/>
  <c r="A5" i="16"/>
  <c r="A4" i="16"/>
  <c r="A29" i="15"/>
  <c r="A28" i="15"/>
  <c r="A27" i="15"/>
  <c r="A25" i="15"/>
  <c r="A24" i="15"/>
  <c r="A23" i="15"/>
  <c r="L16" i="15"/>
  <c r="L18" i="15" s="1"/>
  <c r="H25" i="7" s="1"/>
  <c r="B14" i="15"/>
  <c r="C14" i="15" s="1"/>
  <c r="D14" i="15" s="1"/>
  <c r="E14" i="15" s="1"/>
  <c r="F14" i="15" s="1"/>
  <c r="G14" i="15" s="1"/>
  <c r="H14" i="15" s="1"/>
  <c r="I14" i="15" s="1"/>
  <c r="J14" i="15" s="1"/>
  <c r="K14" i="15" s="1"/>
  <c r="L14" i="15" s="1"/>
  <c r="M14" i="15" s="1"/>
  <c r="N14" i="15" s="1"/>
  <c r="O14" i="15" s="1"/>
  <c r="P14" i="15" s="1"/>
  <c r="P11" i="15"/>
  <c r="A7" i="15"/>
  <c r="A6" i="15"/>
  <c r="A5" i="15"/>
  <c r="A4" i="15"/>
  <c r="A37" i="13"/>
  <c r="A36" i="13"/>
  <c r="A35" i="13"/>
  <c r="A33" i="13"/>
  <c r="A32" i="13"/>
  <c r="A31" i="13"/>
  <c r="L16" i="13"/>
  <c r="L26" i="13" s="1"/>
  <c r="H22" i="7" s="1"/>
  <c r="B14" i="13"/>
  <c r="C14" i="13" s="1"/>
  <c r="D14" i="13" s="1"/>
  <c r="E14" i="13" s="1"/>
  <c r="F14" i="13" s="1"/>
  <c r="G14" i="13" s="1"/>
  <c r="H14" i="13" s="1"/>
  <c r="I14" i="13" s="1"/>
  <c r="J14" i="13" s="1"/>
  <c r="K14" i="13" s="1"/>
  <c r="L14" i="13" s="1"/>
  <c r="M14" i="13" s="1"/>
  <c r="N14" i="13" s="1"/>
  <c r="O14" i="13" s="1"/>
  <c r="P14" i="13" s="1"/>
  <c r="P11" i="13"/>
  <c r="A7" i="13"/>
  <c r="A6" i="13"/>
  <c r="A5" i="13"/>
  <c r="A4" i="13"/>
  <c r="A37" i="12"/>
  <c r="A36" i="12"/>
  <c r="A35" i="12"/>
  <c r="A33" i="12"/>
  <c r="A32" i="12"/>
  <c r="A31" i="12"/>
  <c r="B14" i="12"/>
  <c r="C14" i="12" s="1"/>
  <c r="D14" i="12" s="1"/>
  <c r="E14" i="12" s="1"/>
  <c r="F14" i="12" s="1"/>
  <c r="G14" i="12" s="1"/>
  <c r="H14" i="12" s="1"/>
  <c r="I14" i="12" s="1"/>
  <c r="J14" i="12" s="1"/>
  <c r="K14" i="12" s="1"/>
  <c r="L14" i="12" s="1"/>
  <c r="M14" i="12" s="1"/>
  <c r="N14" i="12" s="1"/>
  <c r="O14" i="12" s="1"/>
  <c r="P14" i="12" s="1"/>
  <c r="P11" i="12"/>
  <c r="A7" i="12"/>
  <c r="A6" i="12"/>
  <c r="A5" i="12"/>
  <c r="A4" i="12"/>
  <c r="A72" i="11"/>
  <c r="A71" i="11"/>
  <c r="A70" i="11"/>
  <c r="A68" i="11"/>
  <c r="A67" i="11"/>
  <c r="A66" i="11"/>
  <c r="L17" i="11"/>
  <c r="L16" i="11"/>
  <c r="B14" i="11"/>
  <c r="C14" i="11" s="1"/>
  <c r="D14" i="11" s="1"/>
  <c r="E14" i="11" s="1"/>
  <c r="F14" i="11" s="1"/>
  <c r="G14" i="11" s="1"/>
  <c r="H14" i="11" s="1"/>
  <c r="I14" i="11" s="1"/>
  <c r="J14" i="11" s="1"/>
  <c r="K14" i="11" s="1"/>
  <c r="L14" i="11" s="1"/>
  <c r="M14" i="11" s="1"/>
  <c r="N14" i="11" s="1"/>
  <c r="O14" i="11" s="1"/>
  <c r="P14" i="11" s="1"/>
  <c r="P11" i="11"/>
  <c r="A7" i="11"/>
  <c r="A6" i="11"/>
  <c r="A5" i="11"/>
  <c r="A4" i="11"/>
  <c r="B22" i="8"/>
  <c r="C22" i="8" s="1"/>
  <c r="A16" i="8"/>
  <c r="A17" i="8"/>
  <c r="A18" i="8"/>
  <c r="A19" i="8"/>
  <c r="A24" i="8"/>
  <c r="P11" i="6"/>
  <c r="H1" i="6"/>
  <c r="G2" i="6"/>
  <c r="A23" i="6"/>
  <c r="A24" i="6"/>
  <c r="A25" i="6"/>
  <c r="A27" i="6"/>
  <c r="A28" i="6"/>
  <c r="A29" i="6"/>
  <c r="B17" i="7"/>
  <c r="C17" i="7" s="1"/>
  <c r="D17" i="7" s="1"/>
  <c r="E17" i="7" s="1"/>
  <c r="F17" i="7" s="1"/>
  <c r="G17" i="7" s="1"/>
  <c r="H17" i="7" s="1"/>
  <c r="A4" i="6"/>
  <c r="A5" i="6"/>
  <c r="A6" i="6"/>
  <c r="A7" i="6"/>
  <c r="L16" i="6"/>
  <c r="B14" i="6"/>
  <c r="C14" i="6" s="1"/>
  <c r="D14" i="6" s="1"/>
  <c r="E14" i="6" s="1"/>
  <c r="F14" i="6" s="1"/>
  <c r="G14" i="6" s="1"/>
  <c r="H14" i="6" s="1"/>
  <c r="I14" i="6" s="1"/>
  <c r="J14" i="6" s="1"/>
  <c r="K14" i="6" s="1"/>
  <c r="L14" i="6" s="1"/>
  <c r="M14" i="6" s="1"/>
  <c r="N14" i="6" s="1"/>
  <c r="O14" i="6" s="1"/>
  <c r="P14" i="6" s="1"/>
  <c r="K16" i="6"/>
  <c r="A40" i="16" l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36" i="16"/>
  <c r="A37" i="16" s="1"/>
  <c r="A38" i="16" s="1"/>
  <c r="A39" i="16" s="1"/>
  <c r="M16" i="17"/>
  <c r="P16" i="17" s="1"/>
  <c r="A24" i="7"/>
  <c r="H1" i="16"/>
  <c r="K17" i="17"/>
  <c r="K18" i="16"/>
  <c r="K17" i="16"/>
  <c r="L58" i="16"/>
  <c r="H23" i="7" s="1"/>
  <c r="A18" i="11"/>
  <c r="A19" i="11" s="1"/>
  <c r="N58" i="16"/>
  <c r="F23" i="7" s="1"/>
  <c r="K16" i="16"/>
  <c r="M16" i="16"/>
  <c r="P16" i="16" s="1"/>
  <c r="M18" i="17"/>
  <c r="P18" i="17" s="1"/>
  <c r="P17" i="17"/>
  <c r="A19" i="17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L78" i="17"/>
  <c r="H24" i="7" s="1"/>
  <c r="N78" i="17"/>
  <c r="F24" i="7" s="1"/>
  <c r="O78" i="17"/>
  <c r="G24" i="7" s="1"/>
  <c r="P16" i="6"/>
  <c r="L18" i="6"/>
  <c r="H19" i="7" s="1"/>
  <c r="O18" i="6"/>
  <c r="G19" i="7" s="1"/>
  <c r="N18" i="6"/>
  <c r="F19" i="7" s="1"/>
  <c r="M16" i="15"/>
  <c r="M18" i="15" s="1"/>
  <c r="E25" i="7" s="1"/>
  <c r="D25" i="7" s="1"/>
  <c r="M26" i="13"/>
  <c r="E22" i="7" s="1"/>
  <c r="D22" i="7" s="1"/>
  <c r="P16" i="13"/>
  <c r="P26" i="13" s="1"/>
  <c r="O9" i="13" s="1"/>
  <c r="K16" i="13"/>
  <c r="M18" i="6"/>
  <c r="E19" i="7" s="1"/>
  <c r="K16" i="12"/>
  <c r="M20" i="12"/>
  <c r="P20" i="12" s="1"/>
  <c r="M22" i="12"/>
  <c r="A24" i="12"/>
  <c r="K19" i="12"/>
  <c r="L22" i="12"/>
  <c r="N22" i="12"/>
  <c r="P19" i="12"/>
  <c r="H1" i="12"/>
  <c r="B22" i="7"/>
  <c r="B23" i="7" s="1"/>
  <c r="B24" i="7" s="1"/>
  <c r="B25" i="7" s="1"/>
  <c r="O58" i="16"/>
  <c r="G23" i="7" s="1"/>
  <c r="P18" i="16"/>
  <c r="P17" i="16"/>
  <c r="P16" i="12"/>
  <c r="M17" i="11"/>
  <c r="M61" i="11" s="1"/>
  <c r="E20" i="7" s="1"/>
  <c r="P16" i="11"/>
  <c r="N61" i="11"/>
  <c r="F20" i="7" s="1"/>
  <c r="L61" i="11"/>
  <c r="H20" i="7" s="1"/>
  <c r="O61" i="11"/>
  <c r="G20" i="7" s="1"/>
  <c r="A52" i="17" l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50" i="17"/>
  <c r="A51" i="17" s="1"/>
  <c r="M78" i="17"/>
  <c r="E24" i="7" s="1"/>
  <c r="A25" i="7"/>
  <c r="H1" i="17"/>
  <c r="M58" i="16"/>
  <c r="E23" i="7" s="1"/>
  <c r="D23" i="7" s="1"/>
  <c r="A20" i="1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P58" i="16"/>
  <c r="O9" i="16" s="1"/>
  <c r="P78" i="17"/>
  <c r="O9" i="17" s="1"/>
  <c r="D24" i="7"/>
  <c r="L26" i="12"/>
  <c r="H21" i="7" s="1"/>
  <c r="H27" i="7" s="1"/>
  <c r="D13" i="7" s="1"/>
  <c r="D19" i="7"/>
  <c r="P18" i="6"/>
  <c r="O9" i="6" s="1"/>
  <c r="P16" i="15"/>
  <c r="P18" i="15" s="1"/>
  <c r="O9" i="15" s="1"/>
  <c r="O26" i="12"/>
  <c r="G21" i="7" s="1"/>
  <c r="G27" i="7" s="1"/>
  <c r="P22" i="12"/>
  <c r="M26" i="12"/>
  <c r="E21" i="7" s="1"/>
  <c r="N26" i="12"/>
  <c r="F21" i="7" s="1"/>
  <c r="F27" i="7" s="1"/>
  <c r="H1" i="13"/>
  <c r="P17" i="11"/>
  <c r="P61" i="11" s="1"/>
  <c r="O9" i="11" s="1"/>
  <c r="D20" i="7"/>
  <c r="E27" i="7" l="1"/>
  <c r="P26" i="12"/>
  <c r="O9" i="12" s="1"/>
  <c r="D21" i="7"/>
  <c r="H1" i="15"/>
  <c r="D27" i="7" l="1"/>
  <c r="A46" i="11" l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D31" i="7" l="1"/>
  <c r="C24" i="8" s="1"/>
  <c r="C27" i="8" s="1"/>
  <c r="C28" i="8" l="1"/>
  <c r="C29" i="8" s="1"/>
  <c r="D12" i="7"/>
  <c r="C30" i="8" l="1"/>
  <c r="C31" i="8" s="1"/>
</calcChain>
</file>

<file path=xl/sharedStrings.xml><?xml version="1.0" encoding="utf-8"?>
<sst xmlns="http://schemas.openxmlformats.org/spreadsheetml/2006/main" count="551" uniqueCount="240">
  <si>
    <t>Nr. p.k.</t>
  </si>
  <si>
    <t>Mērvienība</t>
  </si>
  <si>
    <t>Daudzums</t>
  </si>
  <si>
    <t>Vienības izmaksas</t>
  </si>
  <si>
    <t>laika norma (c/h)</t>
  </si>
  <si>
    <t>Kopā uz visu apjomu</t>
  </si>
  <si>
    <t>euro</t>
  </si>
  <si>
    <t>Tāmes izmaksas</t>
  </si>
  <si>
    <t>t. sk. darba aizsardzība</t>
  </si>
  <si>
    <t>Pavisam kopā</t>
  </si>
  <si>
    <t>(būvdarbu veids vai konstruktīvā elementa nosaukums)</t>
  </si>
  <si>
    <t>Būvdarbu nosaukums</t>
  </si>
  <si>
    <t>Kods *</t>
  </si>
  <si>
    <t>darba samaksas likme *        (euro/h)</t>
  </si>
  <si>
    <t>darba alga</t>
  </si>
  <si>
    <t>būvizstrādājumi</t>
  </si>
  <si>
    <t xml:space="preserve">mehānismi       </t>
  </si>
  <si>
    <t xml:space="preserve">kopā </t>
  </si>
  <si>
    <t>darbietilpība          (c/h)</t>
  </si>
  <si>
    <t>mehānismi</t>
  </si>
  <si>
    <t>summa</t>
  </si>
  <si>
    <t>(paraksts un tā atšifrējums, datums)</t>
  </si>
  <si>
    <t>Tāme sastādīta atbilstoši Latvijas būvnormatīvam LBN 501-17 „Būvizmaksu noteikšanas kārtība”.</t>
  </si>
  <si>
    <t>Par kopējo summu (euro)</t>
  </si>
  <si>
    <t>Kopējā darbietilpība (c/h)</t>
  </si>
  <si>
    <t>Kods,                              tāmes Nr.</t>
  </si>
  <si>
    <t>Būvdarbu veids vai konstruktīvā elementa nosaukums</t>
  </si>
  <si>
    <t>Tai skaitā</t>
  </si>
  <si>
    <t>Darbietilpība                                 (c/h)</t>
  </si>
  <si>
    <t>Kopā</t>
  </si>
  <si>
    <t>Kopsavilkuma aprēķins sastādīts atbilstoši Latvijas būvnormatīvam LBN 501-17 „Būvizmaksu noteikšanas kārtība”.</t>
  </si>
  <si>
    <t>Lokālā tāme Nr.</t>
  </si>
  <si>
    <t>APSTIPRINU</t>
  </si>
  <si>
    <t>________________________________________</t>
  </si>
  <si>
    <t>(pasūtītāja paraksts un tā atšifrējums)</t>
  </si>
  <si>
    <t>z.v.</t>
  </si>
  <si>
    <t>Būvniecības koptāme</t>
  </si>
  <si>
    <t>Objekta nosaukums</t>
  </si>
  <si>
    <t>Objekta izmaksas (euro)</t>
  </si>
  <si>
    <t>Kopā:</t>
  </si>
  <si>
    <t>Kopā ar PVN:</t>
  </si>
  <si>
    <t>Kopsavilkuma aprēķins Nr. 1</t>
  </si>
  <si>
    <t>m</t>
  </si>
  <si>
    <t>m2</t>
  </si>
  <si>
    <t>gab</t>
  </si>
  <si>
    <t xml:space="preserve">Pasūtījuma Nr.: </t>
  </si>
  <si>
    <t>Būvlaukums</t>
  </si>
  <si>
    <t>WC</t>
  </si>
  <si>
    <t>Pergola</t>
  </si>
  <si>
    <t>Objekta nodošana</t>
  </si>
  <si>
    <t>Koka stabiņi</t>
  </si>
  <si>
    <t>Velonovietnes</t>
  </si>
  <si>
    <t>Soli</t>
  </si>
  <si>
    <t>Atkritumu urnas</t>
  </si>
  <si>
    <t>m3</t>
  </si>
  <si>
    <t>Šķembas</t>
  </si>
  <si>
    <t>Zālājs</t>
  </si>
  <si>
    <t>Rotaļu iekārta (HX-PLAY 8006)</t>
  </si>
  <si>
    <t>Zemes darbi</t>
  </si>
  <si>
    <t>Hidroizolācijas ierīkošana zem flīzēm</t>
  </si>
  <si>
    <t>Sienu flīzēšana</t>
  </si>
  <si>
    <t>OSB montāža</t>
  </si>
  <si>
    <t>Jumta seguma ieklāšana</t>
  </si>
  <si>
    <t>Noteku un tekņu uzstādīšana</t>
  </si>
  <si>
    <t xml:space="preserve">  notekcaurules un teknes</t>
  </si>
  <si>
    <t>Grīdas</t>
  </si>
  <si>
    <t xml:space="preserve">Ieklāt plēvi </t>
  </si>
  <si>
    <t>Grīdas plātnes stiegrošana</t>
  </si>
  <si>
    <t>t</t>
  </si>
  <si>
    <t xml:space="preserve">  sūknis</t>
  </si>
  <si>
    <t>st</t>
  </si>
  <si>
    <t>Griesti</t>
  </si>
  <si>
    <t>Griestu apdares ierīkošana - iekārtie griesti</t>
  </si>
  <si>
    <t>Celtniecības sastatņu montāža, demontāža</t>
  </si>
  <si>
    <t xml:space="preserve">  sastatņu īre</t>
  </si>
  <si>
    <t>Cokola krāsošana</t>
  </si>
  <si>
    <t>m²</t>
  </si>
  <si>
    <t>Aprīkojums</t>
  </si>
  <si>
    <t>Pārtinamais galds</t>
  </si>
  <si>
    <t>Ārdurvju uzstādīšana</t>
  </si>
  <si>
    <t>kompl</t>
  </si>
  <si>
    <t>Logu bloka uzstādīšana</t>
  </si>
  <si>
    <t>Karkass ģērbtuvēm</t>
  </si>
  <si>
    <t>Laukumi, labiekārtojuma elementi</t>
  </si>
  <si>
    <t>Metāla kājas</t>
  </si>
  <si>
    <t>Galds</t>
  </si>
  <si>
    <t>Latojums</t>
  </si>
  <si>
    <t>ELT / EL</t>
  </si>
  <si>
    <t>ŪKT / ŪK</t>
  </si>
  <si>
    <t>Grīdas plātnes betonēšana</t>
  </si>
  <si>
    <t>Grīdu flīzēšana</t>
  </si>
  <si>
    <t>Sienu apšūšana ar apdares dēļiem</t>
  </si>
  <si>
    <t>Garenlatojums</t>
  </si>
  <si>
    <t>Sienu apšūšana</t>
  </si>
  <si>
    <t>Atpūtas vieta pie ūdens Ziedonī</t>
  </si>
  <si>
    <t>2018. gada ____. ____________________</t>
  </si>
  <si>
    <t>Grunts darbi projektēto ŪKT tīklu darbu zonā</t>
  </si>
  <si>
    <t>Tranšejas rakšana un nederīgās grunts izņemšana (hvid=2,00m) projektēto cauruļvadu montāžai. Izraktās grunts transportēšana uz atbērtni</t>
  </si>
  <si>
    <t>Smilts pamatnes ierīkošana zem  cauruļvadiem h=0,15m, smilts apbērums virs cauruļvada h=0,30m. Atbilstoši cauruļvadu ražotājfirmas norādījumiem. Tranšejas pildmateriāls(smilts) ap caurules zonu atbilstoši LVS EN 1610 5.3.punkta prasībām</t>
  </si>
  <si>
    <t>Tranšejas aizbēršana ar smilšu grunti,  no smilšu pamatnes (cauruļu apbērums) līdz grunts virsmai. Atbilstoši cauruļvadu ražotājfirmas norādījumiem. Grunti sablīvēt ne mazāk kā 98% pēc Proktora blīvuma metodes, atbilstoši "Ceļu specifikācijas " prasībām. Tranšejas pildmateriāls(smilts) atbilstoši LVS EN 1610 5.3.punkta prasībām
Piezīme: Tranšejas aizbēršana līdz seguma konstrukcijai.</t>
  </si>
  <si>
    <t>Grunts ūdens līmeņa pazemināšanas iekārta ar adatfiltriem un gruntsūdens pazemināšana caurules rakšanas zonā (precizēt būvniecības laikā)</t>
  </si>
  <si>
    <t>kpl.</t>
  </si>
  <si>
    <t xml:space="preserve"> Izbūves darbi </t>
  </si>
  <si>
    <t xml:space="preserve">Sadzīves kanalizācija K1 </t>
  </si>
  <si>
    <t>Sadzīves kanalizācijas OD110 mm (PP) izbūve ar dziļumu H=1,0-2,0m.</t>
  </si>
  <si>
    <t xml:space="preserve">Sadzīves kanalizācijas OD160 mm (PP) izbūve ar dziļumu H=1,0-2,0m.  </t>
  </si>
  <si>
    <t>Skatakas DN400 izbūve</t>
  </si>
  <si>
    <t>gb.</t>
  </si>
  <si>
    <t>Skatakas DN1000 izbūve</t>
  </si>
  <si>
    <t>Kanalizācijas izvads no ēkas</t>
  </si>
  <si>
    <t>Akas lūku uzstādīšana apbetonējotzāliena segumā</t>
  </si>
  <si>
    <t>Precizēt esošo inženiertīklu(gāzesvadu, siltumtrases, kabeļu, apvalkcauruļu utt.) novietojumu šķēršošanas vietās, atrokot(atšurfējot) pirms būvdarbu uzsākšanas</t>
  </si>
  <si>
    <t>vietas</t>
  </si>
  <si>
    <t>Izpildu dokumentācijas sagatavošana</t>
  </si>
  <si>
    <t>Ūdensvads Ū1</t>
  </si>
  <si>
    <t>Ūdensvada OD32mm (PE) izbūve ar dziļumu H=1,6-2,0m, hidrauliskā pārbaude</t>
  </si>
  <si>
    <t>Ūdensvada skalošanas un dezinfekcijas darbi</t>
  </si>
  <si>
    <t>Materiālu specifikācija</t>
  </si>
  <si>
    <t>Sadzīves kanalizācija K1</t>
  </si>
  <si>
    <t>PP  SN8 caurule ar uzmavu OD110mm</t>
  </si>
  <si>
    <t>PP  SN8 caurule ar uzmavu OD160mm</t>
  </si>
  <si>
    <t>PP SN8 līkums 450 OD110mm</t>
  </si>
  <si>
    <t>Pāreja PP SN8 OD160/110mm</t>
  </si>
  <si>
    <t>Plastmasas skataka DN400mm(individuāla pasūtījuma), pamatne, teleskops, caurejošais diametrs DN150mm, komplektā ar augstuma regulēšanas cauruli, teleskopisko cauruli un 40 tn rāmi un slēdzamu vāku</t>
  </si>
  <si>
    <t>Aizsargčaula PP caurulei OD110mm šķērsojot  pamatus</t>
  </si>
  <si>
    <t>Kanalizācijas vienvirziena vārsts DN100mm</t>
  </si>
  <si>
    <t>Aka no saliekamiem dz/b elementiem DN 1000mm atbilstoši LVS EN 1917 ar iestrādātiem gumijas blīvgredzeniem, blīvējums atbilstoši LVS EN 681-1:2000+A1+A2+ACL, ūdens caurlaidības marka W14, salizturība F200 un ķīmiskā noturība pret hlorīdu iedarbību, aprīkota ar kāpšliem un tekņu betonēšana. Dziļums līdz 2m.</t>
  </si>
  <si>
    <t>Lūka uz eņģi, blīvējums starp vāku un rāmi, klase D400, EN 124, kaļamais ķets</t>
  </si>
  <si>
    <t>PE100 PN10 caurules ūdensapgādei OD32mm</t>
  </si>
  <si>
    <t>EM dubultuzmavu līkums 900 OD32mm</t>
  </si>
  <si>
    <t>Daudzstrūklu slapjā tipa skaitītājs DN15mm</t>
  </si>
  <si>
    <t>Pieslēguzgrieznis DN15mm</t>
  </si>
  <si>
    <t>Aizbīdnis ar rokratu, DN15mm, ie.v.</t>
  </si>
  <si>
    <t>Pāreja DN32/25mm PE/metāls ā.v.</t>
  </si>
  <si>
    <t>Metāla pāreja DN25/15mm</t>
  </si>
  <si>
    <t>Vītņu līkums 900 DN15mm</t>
  </si>
  <si>
    <t>Vītņu trejgabals DN15mm</t>
  </si>
  <si>
    <t>Īscaurule DN15mm ā.v. L=45mm</t>
  </si>
  <si>
    <t>Īscaurule DN15mm ā.v. L=75mm</t>
  </si>
  <si>
    <t>Aizsargčaula PE caurulei OD32mm šķērsojot  pamatus</t>
  </si>
  <si>
    <t>Pazemes tipa ekspluatācijas aizbīdnis ar vītni ā/i un kātu pagarinātāju aizbīdnim, DN25mm</t>
  </si>
  <si>
    <t>Sedls PE caurulēmDN100/25mm</t>
  </si>
  <si>
    <t>Esošo segumu atjaunošana ŪKT daļas robežās</t>
  </si>
  <si>
    <t>Segumu nojaukšana</t>
  </si>
  <si>
    <t xml:space="preserve"> Segumu nojaukšana - asfaltbetons, h=15cm</t>
  </si>
  <si>
    <t>Augu zemes noņemšana, aizvešana un izlīdzināšana, h=10cm</t>
  </si>
  <si>
    <t>Segumu izbūve</t>
  </si>
  <si>
    <t>Brauktuves konstrukcijas izbūve</t>
  </si>
  <si>
    <t>Brauktuves konstrukcijas izbūve  -smilts vai drupināti jaukti minerālmateriāli nestspējai ≥60 Mpa  30cm biezumā</t>
  </si>
  <si>
    <t xml:space="preserve"> Brauktuves konstrukcijas izbūve - minerālmateriālu maisījums 0/63ps (AADTj, smagie &lt;100) vai 0/56 (AADTj, smagie &lt;100) vai 0/45 (AADTj, smagie&lt;100)  20cm biezumā(atbilstoši esošam segumam)</t>
  </si>
  <si>
    <t>Brauktuves konstrukcijas izbūve  - karstā asfalta dilumkārta AC 11 surf (AADTj, pievestā &lt;500) 5cm biezumā(atbilstoši esošam segumam)</t>
  </si>
  <si>
    <t>Apzaļumošana</t>
  </si>
  <si>
    <t>Zemes klātnes nogāžu un teritorijas planēšana, apzaļumošana ar augu zemi, apsēšana ar daudzgadīgu zalāju sēklām, h=10cm</t>
  </si>
  <si>
    <t>Celiņu un laukumu segums (HANSSEGRAND HG MIX)</t>
  </si>
  <si>
    <t>Tranšejas rakšana un aizbēršana 1m dziļumā</t>
  </si>
  <si>
    <t>Tranšejas rakšana un aizbēršana 0.7m dziļumā</t>
  </si>
  <si>
    <t>Tranšejas rakšana un aizbēršana 0.7m dziļumā ar rokām</t>
  </si>
  <si>
    <t>Plastmasas caurules guldīšana gatavā tranšejā</t>
  </si>
  <si>
    <t>Kabeļa brīdinājuma lentas ieklāšana</t>
  </si>
  <si>
    <t>ZS kabeļa līdz 16 mm2 ievēršana caurulē</t>
  </si>
  <si>
    <t>ZS sausā kabeļa līdz 16 mm2 gala apdare montāža</t>
  </si>
  <si>
    <t>Kabeļa NYY-J 3x1,5mm2 montāža balstā</t>
  </si>
  <si>
    <t>Bedres rakšana un aizbēršana apgaismojuma balstam</t>
  </si>
  <si>
    <t>ZS kabeļa līdz 16 mm2  montāža balstā un sadalnē</t>
  </si>
  <si>
    <t>Metāla apgaismojuma balsta montāža</t>
  </si>
  <si>
    <t>Stabu pamatnes montāža gatavā bedrē</t>
  </si>
  <si>
    <t>L veida konsoles montāža</t>
  </si>
  <si>
    <t>Gaismekļa montāža</t>
  </si>
  <si>
    <t>Automātslēdža montāža apgaismes balsta kārbā</t>
  </si>
  <si>
    <t>Automātslēdža montāža kabeļu komutācijas sadalnē</t>
  </si>
  <si>
    <t>Apgaismojuma balsta zemējuma izbūve</t>
  </si>
  <si>
    <t>Tehniskās dokumentācijas izgatavošana</t>
  </si>
  <si>
    <t>objekts</t>
  </si>
  <si>
    <t>EPL digitālā uzmērīšana</t>
  </si>
  <si>
    <t>Trases nospraušana</t>
  </si>
  <si>
    <t>Rakšanas atļaujas saņemšana</t>
  </si>
  <si>
    <t>Darbu izmaksas</t>
  </si>
  <si>
    <t>Materiālu izmaksas</t>
  </si>
  <si>
    <t>0.4 kV kabelis ar vara dzīslām NYY-J 3x1,5mm2</t>
  </si>
  <si>
    <t>0.4 kV kabelis ar vara dzīslām NYY-J 3x2,5mm2</t>
  </si>
  <si>
    <t>0.4 kV kabelis ar alumīnija dzīslām AXPK-4x16</t>
  </si>
  <si>
    <t>Kabeļa gala apdare  EPKT-0015</t>
  </si>
  <si>
    <t>Tērauda balsts, cinkots; h=6.5</t>
  </si>
  <si>
    <t xml:space="preserve">Apgaismojuma balsta pamatne </t>
  </si>
  <si>
    <t>Gumijas blīve pamatam</t>
  </si>
  <si>
    <t>Kustības sensors, 12V</t>
  </si>
  <si>
    <t>Gaismeklis LED, 12V, 3000K, 10W</t>
  </si>
  <si>
    <t>L veida konsole 1.5/1.5/15 *</t>
  </si>
  <si>
    <t>Aizsardzības automāts balstā 1B6A</t>
  </si>
  <si>
    <t>Savienojuma spailes balstā T16mm2</t>
  </si>
  <si>
    <t>Kabeļa brīdinājuma lenta</t>
  </si>
  <si>
    <t xml:space="preserve">m </t>
  </si>
  <si>
    <t>Kabeļa aizsarcaurule ∅ 50mm, 750N</t>
  </si>
  <si>
    <t>Kabeļa aizsarcaurule ∅ 50mm, 450N</t>
  </si>
  <si>
    <t>Zemējums apgaismojuma balstam</t>
  </si>
  <si>
    <t>Aizsardzības automāts 1B6A</t>
  </si>
  <si>
    <t>Akumulators gaismeklim, 12V, 4000mAh (&gt;3h)</t>
  </si>
  <si>
    <t>Gaismeklis LED 56W 12500LM 4000K IP66 *</t>
  </si>
  <si>
    <t>Grunts rakšana un izvešana</t>
  </si>
  <si>
    <t>Blietētas šķembas</t>
  </si>
  <si>
    <t>Pamatu betonēšana, stiegrošana</t>
  </si>
  <si>
    <t>Koka konstrukcijas</t>
  </si>
  <si>
    <t>Jumta segums</t>
  </si>
  <si>
    <t>Keramzītbetona sienu mūrēšana</t>
  </si>
  <si>
    <t xml:space="preserve">Sienu apmešana </t>
  </si>
  <si>
    <t>Sienu krāsošana</t>
  </si>
  <si>
    <t>Pārsedze</t>
  </si>
  <si>
    <t>Šķembas 100mm</t>
  </si>
  <si>
    <t xml:space="preserve">  stiegrojums 200x200x10AIII</t>
  </si>
  <si>
    <t xml:space="preserve">  betons 10cm</t>
  </si>
  <si>
    <t>Cokols</t>
  </si>
  <si>
    <t>Fasāde</t>
  </si>
  <si>
    <t>Latojums gaisa šķirkārtai</t>
  </si>
  <si>
    <t>Ailu aizpildījums</t>
  </si>
  <si>
    <t>Ģērbtuvju daļa</t>
  </si>
  <si>
    <t xml:space="preserve">Sastādīja:_____________________ , 2018.gada </t>
  </si>
  <si>
    <t xml:space="preserve">Sastādīja:_____________________  , 2018.gada </t>
  </si>
  <si>
    <t xml:space="preserve">Tāme sastādīta 2018.gada </t>
  </si>
  <si>
    <t xml:space="preserve">Pārbaudīja:_____________________ , 2018.gada </t>
  </si>
  <si>
    <t xml:space="preserve">Sertifikāta Nr. </t>
  </si>
  <si>
    <t xml:space="preserve">Virsizdevumi (__%)  </t>
  </si>
  <si>
    <t>Peļņa (__%)</t>
  </si>
  <si>
    <t>Tāme sastādīta 2018.gada tirgus cenās, pamatojoties uz AR daļas rasējumiem.</t>
  </si>
  <si>
    <t xml:space="preserve">Tiešās izmaksas kopā, t. sk. darba devēja sociālais nodoklis 24,09 (% ) </t>
  </si>
  <si>
    <t xml:space="preserve">Būvlaukuma sagatavošana un uzturēšana </t>
  </si>
  <si>
    <t xml:space="preserve">Nodošanas dokumentācijas sagatavošana </t>
  </si>
  <si>
    <t>Kopā bez PVN:</t>
  </si>
  <si>
    <t xml:space="preserve">Finanšu rezerve neparedzētiem darbiem (5%) </t>
  </si>
  <si>
    <t>PVN (21%)</t>
  </si>
  <si>
    <t>Ūdens patēriņa akas izbūve, ūdens patēriņa uzskaites mezgla izbūve. Attālināmi nolasāms ūdens skaitītājs.</t>
  </si>
  <si>
    <t>Metāla izleitne (NT)</t>
  </si>
  <si>
    <t>Metāla pods (NT)</t>
  </si>
  <si>
    <t>Ūdens patēriņa uzskaites aka PM500, rūpnieciski siltināta, plastmasas vāks, ar uzskaites mezgla stiprinājumiem. Attālināti nolasāms ūdens skaitītājs.</t>
  </si>
  <si>
    <t xml:space="preserve"> </t>
  </si>
  <si>
    <t xml:space="preserve">Piezīmes. </t>
  </si>
  <si>
    <t>1. * Ailes aizpildāmas, ja būvdarbu iedalījums veikts saskaņā ar LBN 501-17 1. pielikumu.</t>
  </si>
  <si>
    <t>2. Pieļaujams izmantot materiālu analogus.</t>
  </si>
  <si>
    <t>Objekta nosaukums: ATPŪTAS VIETA</t>
  </si>
  <si>
    <t>Būves nosaukums: ATPŪTAS VIETA</t>
  </si>
  <si>
    <t>Objekta adrese: DKS "Ziedonis", Ķekavas pagasts, Ķekavas novads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</si>
</sst>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0.0"/>
    <numFmt numFmtId="166" formatCode="_-* #,##0.00\ _L_s_-;\-* #,##0.00\ _L_s_-;_-* &quot;-&quot;??\ _L_s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Arial"/>
      <family val="2"/>
      <charset val="204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color indexed="8"/>
      <name val="Times New Roman"/>
      <family val="1"/>
      <charset val="186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sz val="9"/>
      <color indexed="8"/>
      <name val="Times New Roman"/>
      <family val="1"/>
      <charset val="186"/>
    </font>
    <font>
      <sz val="10"/>
      <name val="Helv"/>
    </font>
    <font>
      <sz val="1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color theme="0" tint="-0.249977111117893"/>
      <name val="Times New Roman"/>
      <family val="1"/>
      <charset val="186"/>
    </font>
    <font>
      <b/>
      <sz val="11"/>
      <color theme="0" tint="-0.249977111117893"/>
      <name val="Calibri"/>
      <family val="2"/>
      <scheme val="minor"/>
    </font>
    <font>
      <b/>
      <sz val="10"/>
      <color theme="0"/>
      <name val="Times New Roman"/>
      <family val="1"/>
      <charset val="186"/>
    </font>
    <font>
      <b/>
      <sz val="11"/>
      <color theme="0"/>
      <name val="Calibri"/>
      <family val="2"/>
      <scheme val="minor"/>
    </font>
    <font>
      <b/>
      <sz val="10"/>
      <color theme="0" tint="-0.499984740745262"/>
      <name val="Times New Roman"/>
      <family val="1"/>
      <charset val="186"/>
    </font>
    <font>
      <b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sz val="6"/>
      <name val="Times New Roman"/>
      <family val="1"/>
      <charset val="186"/>
    </font>
    <font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13" fillId="0" borderId="0"/>
    <xf numFmtId="0" fontId="1" fillId="0" borderId="0"/>
    <xf numFmtId="0" fontId="13" fillId="0" borderId="0"/>
  </cellStyleXfs>
  <cellXfs count="208">
    <xf numFmtId="0" fontId="0" fillId="0" borderId="0" xfId="0"/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165" fontId="7" fillId="0" borderId="0" xfId="2" applyNumberFormat="1" applyFont="1" applyBorder="1" applyAlignment="1">
      <alignment vertical="center"/>
    </xf>
    <xf numFmtId="0" fontId="3" fillId="0" borderId="1" xfId="0" applyFont="1" applyFill="1" applyBorder="1" applyAlignment="1"/>
    <xf numFmtId="0" fontId="8" fillId="0" borderId="0" xfId="0" applyFont="1"/>
    <xf numFmtId="0" fontId="10" fillId="0" borderId="0" xfId="0" applyFont="1"/>
    <xf numFmtId="0" fontId="11" fillId="0" borderId="0" xfId="0" applyFont="1" applyFill="1" applyBorder="1"/>
    <xf numFmtId="2" fontId="0" fillId="0" borderId="0" xfId="0" applyNumberFormat="1"/>
    <xf numFmtId="0" fontId="10" fillId="0" borderId="0" xfId="0" applyFont="1" applyFill="1"/>
    <xf numFmtId="0" fontId="11" fillId="0" borderId="0" xfId="0" applyFont="1" applyFill="1"/>
    <xf numFmtId="0" fontId="0" fillId="0" borderId="0" xfId="0" applyFill="1"/>
    <xf numFmtId="49" fontId="4" fillId="0" borderId="0" xfId="2" applyNumberFormat="1" applyFont="1" applyBorder="1" applyAlignment="1">
      <alignment vertical="center"/>
    </xf>
    <xf numFmtId="165" fontId="3" fillId="0" borderId="0" xfId="2" applyNumberFormat="1" applyFont="1" applyBorder="1" applyAlignment="1">
      <alignment vertical="center" wrapText="1"/>
    </xf>
    <xf numFmtId="2" fontId="3" fillId="0" borderId="0" xfId="2" applyNumberFormat="1" applyFont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4" fillId="0" borderId="0" xfId="2" applyNumberFormat="1" applyFont="1" applyFill="1" applyBorder="1" applyAlignment="1">
      <alignment horizontal="right" vertical="center"/>
    </xf>
    <xf numFmtId="4" fontId="4" fillId="0" borderId="0" xfId="2" applyNumberFormat="1" applyFont="1" applyFill="1" applyBorder="1" applyAlignment="1">
      <alignment horizontal="left" vertical="center"/>
    </xf>
    <xf numFmtId="4" fontId="3" fillId="0" borderId="0" xfId="2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 wrapText="1"/>
    </xf>
    <xf numFmtId="0" fontId="9" fillId="4" borderId="2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vertical="center"/>
    </xf>
    <xf numFmtId="0" fontId="9" fillId="0" borderId="6" xfId="0" applyNumberFormat="1" applyFont="1" applyFill="1" applyBorder="1" applyAlignment="1">
      <alignment horizontal="center" wrapText="1"/>
    </xf>
    <xf numFmtId="0" fontId="9" fillId="0" borderId="9" xfId="0" applyNumberFormat="1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3" fillId="2" borderId="0" xfId="3" applyNumberFormat="1" applyFont="1" applyFill="1" applyBorder="1" applyAlignment="1">
      <alignment horizontal="left" vertical="center"/>
    </xf>
    <xf numFmtId="0" fontId="23" fillId="0" borderId="0" xfId="0" applyFont="1" applyAlignment="1"/>
    <xf numFmtId="0" fontId="15" fillId="0" borderId="0" xfId="0" applyFont="1" applyAlignment="1">
      <alignment horizontal="right" vertical="center"/>
    </xf>
    <xf numFmtId="0" fontId="0" fillId="0" borderId="0" xfId="0" applyAlignment="1"/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" fontId="3" fillId="0" borderId="0" xfId="2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14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Fill="1" applyBorder="1" applyAlignment="1">
      <alignment vertical="top"/>
    </xf>
    <xf numFmtId="0" fontId="24" fillId="0" borderId="0" xfId="0" applyFont="1" applyAlignment="1">
      <alignment vertical="top"/>
    </xf>
    <xf numFmtId="0" fontId="21" fillId="3" borderId="0" xfId="0" applyFont="1" applyFill="1" applyAlignment="1">
      <alignment vertical="center" wrapText="1"/>
    </xf>
    <xf numFmtId="0" fontId="22" fillId="3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0" fontId="3" fillId="0" borderId="0" xfId="0" applyFont="1" applyFill="1" applyBorder="1" applyAlignment="1"/>
    <xf numFmtId="0" fontId="3" fillId="2" borderId="0" xfId="3" applyNumberFormat="1" applyFont="1" applyFill="1" applyBorder="1" applyAlignment="1">
      <alignment vertical="center"/>
    </xf>
    <xf numFmtId="0" fontId="25" fillId="0" borderId="0" xfId="0" applyFont="1" applyAlignment="1">
      <alignment vertical="top"/>
    </xf>
    <xf numFmtId="0" fontId="5" fillId="0" borderId="0" xfId="0" applyFont="1" applyFill="1" applyAlignment="1">
      <alignment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NumberFormat="1" applyFont="1" applyFill="1" applyBorder="1" applyAlignment="1">
      <alignment horizontal="center" vertical="center" wrapText="1"/>
    </xf>
    <xf numFmtId="2" fontId="3" fillId="0" borderId="21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2" fontId="3" fillId="3" borderId="21" xfId="0" applyNumberFormat="1" applyFont="1" applyFill="1" applyBorder="1" applyAlignment="1">
      <alignment horizontal="center" vertical="center"/>
    </xf>
    <xf numFmtId="2" fontId="3" fillId="0" borderId="22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/>
    </xf>
    <xf numFmtId="1" fontId="3" fillId="3" borderId="19" xfId="0" applyNumberFormat="1" applyFont="1" applyFill="1" applyBorder="1" applyAlignment="1">
      <alignment horizontal="left" wrapText="1"/>
    </xf>
    <xf numFmtId="1" fontId="3" fillId="3" borderId="22" xfId="0" applyNumberFormat="1" applyFont="1" applyFill="1" applyBorder="1" applyAlignment="1">
      <alignment horizontal="left" wrapText="1"/>
    </xf>
    <xf numFmtId="2" fontId="3" fillId="0" borderId="24" xfId="0" applyNumberFormat="1" applyFont="1" applyFill="1" applyBorder="1" applyAlignment="1">
      <alignment horizontal="center" vertical="center"/>
    </xf>
    <xf numFmtId="2" fontId="3" fillId="0" borderId="25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 wrapText="1"/>
    </xf>
    <xf numFmtId="0" fontId="12" fillId="3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2" fontId="3" fillId="3" borderId="29" xfId="0" applyNumberFormat="1" applyFont="1" applyFill="1" applyBorder="1" applyAlignment="1">
      <alignment horizontal="center" vertical="center" wrapText="1"/>
    </xf>
    <xf numFmtId="2" fontId="3" fillId="0" borderId="30" xfId="0" applyNumberFormat="1" applyFont="1" applyFill="1" applyBorder="1" applyAlignment="1">
      <alignment horizontal="center" vertical="center"/>
    </xf>
    <xf numFmtId="2" fontId="3" fillId="0" borderId="31" xfId="0" applyNumberFormat="1" applyFont="1" applyFill="1" applyBorder="1" applyAlignment="1">
      <alignment horizontal="center" vertical="center"/>
    </xf>
    <xf numFmtId="2" fontId="3" fillId="0" borderId="32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center" vertical="center"/>
    </xf>
    <xf numFmtId="2" fontId="3" fillId="0" borderId="20" xfId="0" applyNumberFormat="1" applyFont="1" applyFill="1" applyBorder="1" applyAlignment="1">
      <alignment horizontal="center" vertical="center"/>
    </xf>
    <xf numFmtId="165" fontId="3" fillId="0" borderId="0" xfId="2" applyNumberFormat="1" applyFont="1" applyBorder="1" applyAlignment="1">
      <alignment horizontal="right" vertical="center" wrapText="1"/>
    </xf>
    <xf numFmtId="0" fontId="3" fillId="0" borderId="26" xfId="0" applyFont="1" applyFill="1" applyBorder="1" applyAlignment="1">
      <alignment vertical="center"/>
    </xf>
    <xf numFmtId="2" fontId="3" fillId="0" borderId="28" xfId="0" applyNumberFormat="1" applyFont="1" applyFill="1" applyBorder="1" applyAlignment="1">
      <alignment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9" xfId="0" applyNumberFormat="1" applyFont="1" applyFill="1" applyBorder="1" applyAlignment="1">
      <alignment horizontal="center" vertical="center" wrapText="1"/>
    </xf>
    <xf numFmtId="1" fontId="3" fillId="3" borderId="27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center" vertical="center" wrapText="1"/>
    </xf>
    <xf numFmtId="0" fontId="4" fillId="4" borderId="3" xfId="0" applyNumberFormat="1" applyFont="1" applyFill="1" applyBorder="1" applyAlignment="1">
      <alignment horizontal="right" vertical="center" shrinkToFit="1"/>
    </xf>
    <xf numFmtId="0" fontId="4" fillId="0" borderId="26" xfId="0" applyNumberFormat="1" applyFont="1" applyFill="1" applyBorder="1" applyAlignment="1">
      <alignment horizontal="right" vertical="center" shrinkToFit="1"/>
    </xf>
    <xf numFmtId="0" fontId="3" fillId="0" borderId="8" xfId="0" applyNumberFormat="1" applyFont="1" applyFill="1" applyBorder="1" applyAlignment="1">
      <alignment horizontal="right" vertical="center" shrinkToFit="1"/>
    </xf>
    <xf numFmtId="0" fontId="4" fillId="0" borderId="27" xfId="0" applyNumberFormat="1" applyFont="1" applyFill="1" applyBorder="1" applyAlignment="1">
      <alignment horizontal="right" vertical="center" shrinkToFit="1"/>
    </xf>
    <xf numFmtId="0" fontId="2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2" fontId="15" fillId="0" borderId="0" xfId="0" applyNumberFormat="1" applyFont="1" applyFill="1" applyAlignment="1">
      <alignment vertical="center"/>
    </xf>
    <xf numFmtId="2" fontId="3" fillId="0" borderId="0" xfId="2" applyNumberFormat="1" applyFont="1" applyFill="1" applyBorder="1" applyAlignment="1">
      <alignment vertical="center"/>
    </xf>
    <xf numFmtId="0" fontId="3" fillId="0" borderId="0" xfId="3" applyFont="1" applyAlignment="1">
      <alignment horizontal="right"/>
    </xf>
    <xf numFmtId="0" fontId="11" fillId="0" borderId="0" xfId="4" applyFont="1" applyAlignment="1">
      <alignment horizontal="right"/>
    </xf>
    <xf numFmtId="0" fontId="15" fillId="0" borderId="0" xfId="4" applyFont="1" applyAlignment="1">
      <alignment horizontal="right"/>
    </xf>
    <xf numFmtId="0" fontId="28" fillId="0" borderId="0" xfId="3" applyFont="1" applyAlignment="1">
      <alignment horizontal="right"/>
    </xf>
    <xf numFmtId="0" fontId="29" fillId="0" borderId="0" xfId="4" applyFont="1" applyAlignment="1">
      <alignment horizontal="right"/>
    </xf>
    <xf numFmtId="0" fontId="30" fillId="0" borderId="0" xfId="4" applyFont="1" applyAlignment="1">
      <alignment horizontal="right"/>
    </xf>
    <xf numFmtId="0" fontId="4" fillId="0" borderId="0" xfId="3" applyFont="1" applyBorder="1" applyAlignment="1">
      <alignment horizontal="center"/>
    </xf>
    <xf numFmtId="0" fontId="3" fillId="4" borderId="2" xfId="3" applyNumberFormat="1" applyFont="1" applyFill="1" applyBorder="1" applyAlignment="1" applyProtection="1">
      <alignment horizontal="center" vertical="top"/>
    </xf>
    <xf numFmtId="0" fontId="3" fillId="0" borderId="35" xfId="3" applyNumberFormat="1" applyFont="1" applyFill="1" applyBorder="1" applyAlignment="1" applyProtection="1">
      <alignment horizontal="center" vertical="top"/>
    </xf>
    <xf numFmtId="0" fontId="3" fillId="2" borderId="0" xfId="3" applyNumberFormat="1" applyFont="1" applyFill="1" applyBorder="1" applyAlignment="1" applyProtection="1">
      <alignment horizontal="center" vertical="top"/>
    </xf>
    <xf numFmtId="4" fontId="3" fillId="2" borderId="0" xfId="3" applyNumberFormat="1" applyFont="1" applyFill="1" applyBorder="1" applyAlignment="1">
      <alignment horizontal="center" vertical="center"/>
    </xf>
    <xf numFmtId="0" fontId="3" fillId="0" borderId="0" xfId="3" applyFont="1" applyAlignment="1"/>
    <xf numFmtId="0" fontId="31" fillId="0" borderId="0" xfId="3" applyFont="1" applyBorder="1" applyAlignment="1"/>
    <xf numFmtId="0" fontId="33" fillId="0" borderId="0" xfId="3" applyFont="1" applyBorder="1" applyAlignment="1"/>
    <xf numFmtId="0" fontId="5" fillId="0" borderId="0" xfId="3" applyFont="1" applyBorder="1" applyAlignment="1"/>
    <xf numFmtId="0" fontId="3" fillId="2" borderId="0" xfId="4" applyFont="1" applyFill="1" applyAlignment="1">
      <alignment vertical="center"/>
    </xf>
    <xf numFmtId="0" fontId="1" fillId="0" borderId="0" xfId="4" applyFont="1" applyAlignment="1">
      <alignment vertical="center"/>
    </xf>
    <xf numFmtId="0" fontId="32" fillId="2" borderId="0" xfId="4" applyFont="1" applyFill="1" applyAlignment="1">
      <alignment horizontal="left" vertical="center"/>
    </xf>
    <xf numFmtId="0" fontId="33" fillId="0" borderId="0" xfId="3" applyFont="1" applyAlignment="1"/>
    <xf numFmtId="0" fontId="3" fillId="0" borderId="2" xfId="3" applyFont="1" applyBorder="1" applyAlignment="1">
      <alignment vertical="center"/>
    </xf>
    <xf numFmtId="0" fontId="16" fillId="0" borderId="13" xfId="3" applyFont="1" applyBorder="1" applyAlignment="1">
      <alignment vertical="center"/>
    </xf>
    <xf numFmtId="0" fontId="5" fillId="0" borderId="2" xfId="3" applyFont="1" applyBorder="1" applyAlignment="1">
      <alignment horizontal="center" vertical="center"/>
    </xf>
    <xf numFmtId="0" fontId="3" fillId="0" borderId="34" xfId="3" applyFont="1" applyBorder="1" applyAlignment="1">
      <alignment horizontal="center" vertical="center"/>
    </xf>
    <xf numFmtId="0" fontId="3" fillId="3" borderId="18" xfId="3" applyFont="1" applyFill="1" applyBorder="1" applyAlignment="1">
      <alignment horizontal="left" vertical="center"/>
    </xf>
    <xf numFmtId="166" fontId="3" fillId="3" borderId="16" xfId="3" applyNumberFormat="1" applyFont="1" applyFill="1" applyBorder="1" applyAlignment="1">
      <alignment vertical="center"/>
    </xf>
    <xf numFmtId="166" fontId="3" fillId="0" borderId="0" xfId="3" applyNumberFormat="1" applyFont="1" applyAlignment="1"/>
    <xf numFmtId="166" fontId="3" fillId="3" borderId="19" xfId="3" applyNumberFormat="1" applyFont="1" applyFill="1" applyBorder="1" applyAlignment="1">
      <alignment vertical="center"/>
    </xf>
    <xf numFmtId="0" fontId="4" fillId="4" borderId="2" xfId="3" applyFont="1" applyFill="1" applyBorder="1" applyAlignment="1">
      <alignment horizontal="right" vertical="center"/>
    </xf>
    <xf numFmtId="164" fontId="4" fillId="4" borderId="2" xfId="3" applyNumberFormat="1" applyFont="1" applyFill="1" applyBorder="1" applyAlignment="1">
      <alignment horizontal="left" vertical="center"/>
    </xf>
    <xf numFmtId="0" fontId="3" fillId="0" borderId="36" xfId="3" applyFont="1" applyBorder="1" applyAlignment="1">
      <alignment horizontal="right" vertical="center"/>
    </xf>
    <xf numFmtId="164" fontId="3" fillId="0" borderId="37" xfId="3" applyNumberFormat="1" applyFont="1" applyBorder="1" applyAlignment="1">
      <alignment horizontal="left" vertical="center"/>
    </xf>
    <xf numFmtId="0" fontId="3" fillId="2" borderId="0" xfId="3" applyFont="1" applyFill="1" applyBorder="1" applyAlignment="1">
      <alignment horizontal="left" vertical="center"/>
    </xf>
    <xf numFmtId="0" fontId="3" fillId="0" borderId="0" xfId="3" applyFont="1" applyBorder="1" applyAlignment="1"/>
    <xf numFmtId="0" fontId="3" fillId="0" borderId="0" xfId="5" applyFont="1" applyBorder="1" applyAlignment="1"/>
    <xf numFmtId="0" fontId="5" fillId="0" borderId="0" xfId="3" applyFont="1" applyAlignment="1">
      <alignment horizontal="right" vertical="top"/>
    </xf>
    <xf numFmtId="0" fontId="31" fillId="0" borderId="0" xfId="3" applyFont="1" applyBorder="1" applyAlignment="1">
      <alignment horizontal="center"/>
    </xf>
    <xf numFmtId="0" fontId="3" fillId="2" borderId="0" xfId="3" applyNumberFormat="1" applyFont="1" applyFill="1" applyBorder="1" applyAlignment="1" applyProtection="1">
      <alignment horizontal="left" vertical="top"/>
    </xf>
    <xf numFmtId="0" fontId="3" fillId="0" borderId="0" xfId="3" applyFont="1" applyBorder="1" applyAlignment="1">
      <alignment horizontal="left"/>
    </xf>
    <xf numFmtId="0" fontId="5" fillId="0" borderId="0" xfId="3" applyFont="1" applyBorder="1" applyAlignment="1">
      <alignment horizontal="left"/>
    </xf>
    <xf numFmtId="1" fontId="27" fillId="0" borderId="0" xfId="0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 applyProtection="1">
      <alignment horizontal="left" vertical="top"/>
    </xf>
    <xf numFmtId="1" fontId="3" fillId="3" borderId="19" xfId="0" applyNumberFormat="1" applyFont="1" applyFill="1" applyBorder="1" applyAlignment="1">
      <alignment horizontal="left"/>
    </xf>
    <xf numFmtId="0" fontId="3" fillId="0" borderId="8" xfId="0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1" fontId="3" fillId="0" borderId="10" xfId="0" applyNumberFormat="1" applyFont="1" applyFill="1" applyBorder="1" applyAlignment="1">
      <alignment horizontal="left" wrapText="1"/>
    </xf>
    <xf numFmtId="164" fontId="3" fillId="0" borderId="8" xfId="1" applyFont="1" applyFill="1" applyBorder="1" applyAlignment="1">
      <alignment vertical="center"/>
    </xf>
    <xf numFmtId="164" fontId="3" fillId="0" borderId="6" xfId="1" applyFont="1" applyFill="1" applyBorder="1" applyAlignment="1">
      <alignment vertical="center"/>
    </xf>
    <xf numFmtId="164" fontId="3" fillId="3" borderId="8" xfId="1" applyFont="1" applyFill="1" applyBorder="1" applyAlignment="1">
      <alignment vertical="center"/>
    </xf>
    <xf numFmtId="164" fontId="12" fillId="3" borderId="27" xfId="1" applyFont="1" applyFill="1" applyBorder="1" applyAlignment="1">
      <alignment vertical="center" wrapText="1"/>
    </xf>
    <xf numFmtId="164" fontId="3" fillId="0" borderId="27" xfId="1" applyFont="1" applyFill="1" applyBorder="1" applyAlignment="1">
      <alignment vertical="center"/>
    </xf>
    <xf numFmtId="164" fontId="3" fillId="3" borderId="27" xfId="1" applyFont="1" applyFill="1" applyBorder="1" applyAlignment="1">
      <alignment vertical="center"/>
    </xf>
    <xf numFmtId="164" fontId="3" fillId="0" borderId="29" xfId="1" applyFont="1" applyFill="1" applyBorder="1" applyAlignment="1">
      <alignment vertical="center"/>
    </xf>
    <xf numFmtId="164" fontId="26" fillId="4" borderId="3" xfId="1" applyFont="1" applyFill="1" applyBorder="1" applyAlignment="1">
      <alignment wrapText="1"/>
    </xf>
    <xf numFmtId="164" fontId="3" fillId="0" borderId="28" xfId="1" applyFont="1" applyFill="1" applyBorder="1" applyAlignment="1">
      <alignment wrapText="1"/>
    </xf>
    <xf numFmtId="164" fontId="3" fillId="0" borderId="33" xfId="1" applyFont="1" applyFill="1" applyBorder="1" applyAlignment="1">
      <alignment horizontal="center" vertical="center"/>
    </xf>
    <xf numFmtId="164" fontId="3" fillId="0" borderId="0" xfId="1" applyFont="1" applyFill="1" applyBorder="1" applyAlignment="1">
      <alignment horizontal="center" vertical="center"/>
    </xf>
    <xf numFmtId="164" fontId="3" fillId="0" borderId="6" xfId="1" applyFont="1" applyFill="1" applyBorder="1" applyAlignment="1">
      <alignment wrapText="1"/>
    </xf>
    <xf numFmtId="164" fontId="3" fillId="0" borderId="29" xfId="1" applyFont="1" applyFill="1" applyBorder="1" applyAlignment="1">
      <alignment wrapText="1"/>
    </xf>
    <xf numFmtId="164" fontId="3" fillId="0" borderId="0" xfId="0" applyNumberFormat="1" applyFont="1" applyFill="1" applyAlignment="1">
      <alignment vertical="center"/>
    </xf>
    <xf numFmtId="1" fontId="34" fillId="3" borderId="19" xfId="0" applyNumberFormat="1" applyFont="1" applyFill="1" applyBorder="1" applyAlignment="1">
      <alignment horizontal="left" wrapText="1"/>
    </xf>
    <xf numFmtId="0" fontId="3" fillId="0" borderId="39" xfId="0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left" vertical="center"/>
    </xf>
    <xf numFmtId="0" fontId="23" fillId="0" borderId="0" xfId="0" applyFont="1" applyFill="1" applyAlignment="1"/>
    <xf numFmtId="0" fontId="25" fillId="0" borderId="0" xfId="0" applyFont="1" applyFill="1" applyAlignment="1">
      <alignment vertical="top"/>
    </xf>
    <xf numFmtId="0" fontId="3" fillId="0" borderId="0" xfId="3" applyNumberFormat="1" applyFont="1" applyFill="1" applyBorder="1" applyAlignment="1">
      <alignment vertical="center"/>
    </xf>
    <xf numFmtId="0" fontId="0" fillId="0" borderId="0" xfId="0" applyFill="1" applyAlignment="1"/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left" vertical="center" wrapText="1"/>
    </xf>
    <xf numFmtId="0" fontId="3" fillId="0" borderId="41" xfId="0" applyFont="1" applyFill="1" applyBorder="1" applyAlignment="1">
      <alignment horizontal="center" vertical="center"/>
    </xf>
    <xf numFmtId="2" fontId="3" fillId="0" borderId="4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43" fontId="8" fillId="0" borderId="0" xfId="0" applyNumberFormat="1" applyFont="1"/>
    <xf numFmtId="0" fontId="4" fillId="0" borderId="19" xfId="0" applyFont="1" applyFill="1" applyBorder="1" applyAlignment="1">
      <alignment horizontal="center" vertical="center" wrapText="1"/>
    </xf>
    <xf numFmtId="1" fontId="4" fillId="3" borderId="19" xfId="0" applyNumberFormat="1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vertical="center"/>
    </xf>
    <xf numFmtId="0" fontId="15" fillId="0" borderId="11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  <xf numFmtId="0" fontId="4" fillId="4" borderId="3" xfId="0" applyNumberFormat="1" applyFont="1" applyFill="1" applyBorder="1" applyAlignment="1">
      <alignment horizontal="right" vertical="center" wrapText="1" shrinkToFit="1"/>
    </xf>
    <xf numFmtId="0" fontId="4" fillId="4" borderId="4" xfId="0" applyNumberFormat="1" applyFont="1" applyFill="1" applyBorder="1" applyAlignment="1">
      <alignment horizontal="right" vertical="center" wrapText="1" shrinkToFit="1"/>
    </xf>
    <xf numFmtId="0" fontId="4" fillId="4" borderId="5" xfId="0" applyNumberFormat="1" applyFont="1" applyFill="1" applyBorder="1" applyAlignment="1">
      <alignment horizontal="right" vertical="center" wrapText="1" shrinkToFit="1"/>
    </xf>
  </cellXfs>
  <cellStyles count="6">
    <cellStyle name="Comma" xfId="1" builtinId="3"/>
    <cellStyle name="Normal" xfId="0" builtinId="0"/>
    <cellStyle name="Normal 2" xfId="4"/>
    <cellStyle name="Normal_LOKĀLĀS_TĀMES_" xfId="3"/>
    <cellStyle name="Normal_Rēzeknē_AG" xfId="5"/>
    <cellStyle name="Normal_TameTuristu5-2011-08-06" xfId="2"/>
  </cellStyles>
  <dxfs count="0"/>
  <tableStyles count="0" defaultTableStyle="TableStyleMedium2" defaultPivotStyle="PivotStyleMedium9"/>
  <colors>
    <mruColors>
      <color rgb="FF99FFCC"/>
      <color rgb="FFCCFFCC"/>
      <color rgb="FFCCFF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4:E53"/>
  <sheetViews>
    <sheetView tabSelected="1" zoomScaleNormal="100" workbookViewId="0">
      <selection activeCell="B14" sqref="B14"/>
    </sheetView>
  </sheetViews>
  <sheetFormatPr defaultColWidth="9.140625" defaultRowHeight="12.75" x14ac:dyDescent="0.2"/>
  <cols>
    <col min="1" max="1" width="6.42578125" style="128" customWidth="1"/>
    <col min="2" max="2" width="69.28515625" style="128" customWidth="1"/>
    <col min="3" max="3" width="17.140625" style="128" customWidth="1"/>
    <col min="4" max="4" width="12.140625" style="128" bestFit="1" customWidth="1"/>
    <col min="5" max="5" width="11.28515625" style="128" bestFit="1" customWidth="1"/>
    <col min="6" max="16384" width="9.140625" style="128"/>
  </cols>
  <sheetData>
    <row r="4" spans="1:3" x14ac:dyDescent="0.2">
      <c r="C4" s="117" t="s">
        <v>32</v>
      </c>
    </row>
    <row r="6" spans="1:3" x14ac:dyDescent="0.2">
      <c r="C6" s="117" t="s">
        <v>33</v>
      </c>
    </row>
    <row r="7" spans="1:3" x14ac:dyDescent="0.2">
      <c r="C7" s="151" t="s">
        <v>34</v>
      </c>
    </row>
    <row r="8" spans="1:3" x14ac:dyDescent="0.2">
      <c r="B8" s="117"/>
      <c r="C8" s="118"/>
    </row>
    <row r="9" spans="1:3" x14ac:dyDescent="0.2">
      <c r="B9" s="117"/>
      <c r="C9" s="119" t="s">
        <v>35</v>
      </c>
    </row>
    <row r="10" spans="1:3" ht="15.75" x14ac:dyDescent="0.25">
      <c r="B10" s="120"/>
      <c r="C10" s="121"/>
    </row>
    <row r="11" spans="1:3" x14ac:dyDescent="0.2">
      <c r="C11" s="117" t="s">
        <v>95</v>
      </c>
    </row>
    <row r="12" spans="1:3" x14ac:dyDescent="0.2">
      <c r="B12" s="117"/>
      <c r="C12" s="122"/>
    </row>
    <row r="14" spans="1:3" ht="14.25" x14ac:dyDescent="0.2">
      <c r="B14" s="152" t="s">
        <v>36</v>
      </c>
      <c r="C14" s="129"/>
    </row>
    <row r="15" spans="1:3" x14ac:dyDescent="0.2">
      <c r="A15" s="123"/>
      <c r="B15" s="123"/>
      <c r="C15" s="123"/>
    </row>
    <row r="16" spans="1:3" ht="15" x14ac:dyDescent="0.2">
      <c r="A16" s="132" t="str">
        <f>Kopsavilkums!A7</f>
        <v>Objekta nosaukums: ATPŪTAS VIETA</v>
      </c>
      <c r="B16" s="133"/>
      <c r="C16" s="133"/>
    </row>
    <row r="17" spans="1:5" ht="15" x14ac:dyDescent="0.2">
      <c r="A17" s="132" t="str">
        <f>Kopsavilkums!A8</f>
        <v>Būves nosaukums: ATPŪTAS VIETA</v>
      </c>
      <c r="B17" s="133"/>
      <c r="C17" s="133"/>
    </row>
    <row r="18" spans="1:5" ht="15" x14ac:dyDescent="0.2">
      <c r="A18" s="132" t="str">
        <f>Kopsavilkums!A9</f>
        <v>Objekta adrese: DKS "Ziedonis", Ķekavas pagasts, Ķekavas novads</v>
      </c>
      <c r="B18" s="133"/>
      <c r="C18" s="133"/>
      <c r="D18" s="134"/>
      <c r="E18" s="134"/>
    </row>
    <row r="19" spans="1:5" ht="15" customHeight="1" x14ac:dyDescent="0.2">
      <c r="A19" s="132" t="str">
        <f>Kopsavilkums!A10</f>
        <v xml:space="preserve">Pasūtījuma Nr.: </v>
      </c>
      <c r="B19" s="133"/>
      <c r="C19" s="133"/>
      <c r="D19" s="134"/>
      <c r="E19" s="134"/>
    </row>
    <row r="20" spans="1:5" s="135" customFormat="1" ht="15" customHeight="1" x14ac:dyDescent="0.15">
      <c r="A20" s="130"/>
      <c r="B20" s="130"/>
      <c r="C20" s="130"/>
    </row>
    <row r="21" spans="1:5" x14ac:dyDescent="0.2">
      <c r="A21" s="136" t="s">
        <v>0</v>
      </c>
      <c r="B21" s="136" t="s">
        <v>37</v>
      </c>
      <c r="C21" s="137" t="s">
        <v>38</v>
      </c>
    </row>
    <row r="22" spans="1:5" x14ac:dyDescent="0.2">
      <c r="A22" s="138">
        <v>1</v>
      </c>
      <c r="B22" s="138">
        <f>A22+1</f>
        <v>2</v>
      </c>
      <c r="C22" s="138">
        <f>B22+1</f>
        <v>3</v>
      </c>
    </row>
    <row r="23" spans="1:5" x14ac:dyDescent="0.2">
      <c r="A23" s="139"/>
      <c r="B23" s="140"/>
      <c r="C23" s="141"/>
      <c r="E23" s="142"/>
    </row>
    <row r="24" spans="1:5" x14ac:dyDescent="0.2">
      <c r="A24" s="139">
        <f>A23+1</f>
        <v>1</v>
      </c>
      <c r="B24" s="140" t="s">
        <v>94</v>
      </c>
      <c r="C24" s="143">
        <f>Kopsavilkums!D31</f>
        <v>0</v>
      </c>
      <c r="E24" s="142"/>
    </row>
    <row r="25" spans="1:5" x14ac:dyDescent="0.2">
      <c r="A25" s="139"/>
      <c r="B25" s="140"/>
      <c r="C25" s="143"/>
      <c r="E25" s="142"/>
    </row>
    <row r="26" spans="1:5" x14ac:dyDescent="0.2">
      <c r="A26" s="139"/>
      <c r="B26" s="140"/>
      <c r="C26" s="143"/>
      <c r="E26" s="142"/>
    </row>
    <row r="27" spans="1:5" x14ac:dyDescent="0.2">
      <c r="A27" s="124"/>
      <c r="B27" s="144" t="s">
        <v>39</v>
      </c>
      <c r="C27" s="145">
        <f>SUM(C23:C26)</f>
        <v>0</v>
      </c>
      <c r="D27" s="142"/>
    </row>
    <row r="28" spans="1:5" x14ac:dyDescent="0.2">
      <c r="A28" s="125"/>
      <c r="B28" s="146" t="s">
        <v>227</v>
      </c>
      <c r="C28" s="147">
        <f>ROUND(C27*0.05,2)</f>
        <v>0</v>
      </c>
      <c r="D28" s="142"/>
    </row>
    <row r="29" spans="1:5" x14ac:dyDescent="0.2">
      <c r="A29" s="124"/>
      <c r="B29" s="144" t="s">
        <v>226</v>
      </c>
      <c r="C29" s="145">
        <f>C27+C28</f>
        <v>0</v>
      </c>
      <c r="D29" s="142"/>
    </row>
    <row r="30" spans="1:5" x14ac:dyDescent="0.2">
      <c r="A30" s="125"/>
      <c r="B30" s="146" t="s">
        <v>228</v>
      </c>
      <c r="C30" s="147">
        <f>ROUND(C29*0.21,2)</f>
        <v>0</v>
      </c>
    </row>
    <row r="31" spans="1:5" x14ac:dyDescent="0.2">
      <c r="A31" s="124"/>
      <c r="B31" s="144" t="s">
        <v>40</v>
      </c>
      <c r="C31" s="145">
        <f>C29+C30</f>
        <v>0</v>
      </c>
    </row>
    <row r="32" spans="1:5" s="149" customFormat="1" x14ac:dyDescent="0.2">
      <c r="A32" s="126"/>
      <c r="B32" s="148"/>
      <c r="C32" s="127"/>
    </row>
    <row r="33" spans="1:3" s="149" customFormat="1" x14ac:dyDescent="0.2">
      <c r="A33" s="126"/>
      <c r="B33" s="148"/>
      <c r="C33" s="127"/>
    </row>
    <row r="34" spans="1:3" s="149" customFormat="1" x14ac:dyDescent="0.2">
      <c r="A34" s="157" t="s">
        <v>215</v>
      </c>
      <c r="B34" s="181"/>
      <c r="C34" s="127"/>
    </row>
    <row r="35" spans="1:3" s="149" customFormat="1" x14ac:dyDescent="0.2">
      <c r="A35" s="153" t="s">
        <v>21</v>
      </c>
      <c r="B35" s="148"/>
      <c r="C35" s="127"/>
    </row>
    <row r="36" spans="1:3" s="150" customFormat="1" x14ac:dyDescent="0.2">
      <c r="A36" s="39" t="str">
        <f>Kopsavilkums!A39</f>
        <v xml:space="preserve">Sertifikāta Nr. </v>
      </c>
      <c r="B36" s="63"/>
      <c r="C36" s="63"/>
    </row>
    <row r="37" spans="1:3" s="149" customFormat="1" x14ac:dyDescent="0.2">
      <c r="A37" s="154"/>
    </row>
    <row r="38" spans="1:3" s="149" customFormat="1" x14ac:dyDescent="0.2">
      <c r="A38" s="155" t="s">
        <v>22</v>
      </c>
      <c r="B38" s="131"/>
    </row>
    <row r="39" spans="1:3" s="149" customFormat="1" x14ac:dyDescent="0.2"/>
    <row r="40" spans="1:3" s="149" customFormat="1" x14ac:dyDescent="0.2"/>
    <row r="41" spans="1:3" s="149" customFormat="1" x14ac:dyDescent="0.2"/>
    <row r="42" spans="1:3" s="149" customFormat="1" x14ac:dyDescent="0.2"/>
    <row r="43" spans="1:3" s="149" customFormat="1" x14ac:dyDescent="0.2"/>
    <row r="44" spans="1:3" s="149" customFormat="1" x14ac:dyDescent="0.2"/>
    <row r="45" spans="1:3" s="149" customFormat="1" x14ac:dyDescent="0.2"/>
    <row r="46" spans="1:3" s="149" customFormat="1" x14ac:dyDescent="0.2"/>
    <row r="47" spans="1:3" s="149" customFormat="1" x14ac:dyDescent="0.2"/>
    <row r="48" spans="1:3" s="149" customFormat="1" x14ac:dyDescent="0.2"/>
    <row r="49" s="149" customFormat="1" x14ac:dyDescent="0.2"/>
    <row r="50" s="149" customFormat="1" x14ac:dyDescent="0.2"/>
    <row r="51" s="149" customFormat="1" x14ac:dyDescent="0.2"/>
    <row r="52" s="149" customFormat="1" x14ac:dyDescent="0.2"/>
    <row r="53" s="149" customFormat="1" x14ac:dyDescent="0.2"/>
  </sheetData>
  <printOptions horizontalCentered="1"/>
  <pageMargins left="0.25" right="0.25" top="0.75" bottom="0.75" header="0.3" footer="0.3"/>
  <pageSetup paperSize="9" fitToHeight="0" orientation="portrait" r:id="rId1"/>
  <headerFooter differentFirst="1" alignWithMargins="0">
    <oddFooter>&amp;C&amp;"Times New Roman,Regular"4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3:K41"/>
  <sheetViews>
    <sheetView zoomScale="130" zoomScaleNormal="130" workbookViewId="0">
      <selection activeCell="A10" sqref="A10"/>
    </sheetView>
  </sheetViews>
  <sheetFormatPr defaultRowHeight="15" x14ac:dyDescent="0.25"/>
  <cols>
    <col min="1" max="1" width="3.42578125" style="3" customWidth="1"/>
    <col min="2" max="2" width="5.5703125" style="3" customWidth="1"/>
    <col min="3" max="3" width="37.5703125" style="3" customWidth="1"/>
    <col min="4" max="4" width="11.42578125" style="3" customWidth="1"/>
    <col min="5" max="8" width="10.42578125" style="3" customWidth="1"/>
    <col min="232" max="232" width="5.140625" customWidth="1"/>
    <col min="233" max="233" width="7.28515625" customWidth="1"/>
    <col min="234" max="234" width="38.5703125" customWidth="1"/>
    <col min="235" max="235" width="7.140625" customWidth="1"/>
    <col min="236" max="236" width="7.5703125" customWidth="1"/>
    <col min="237" max="241" width="8.5703125" customWidth="1"/>
    <col min="242" max="242" width="9" customWidth="1"/>
    <col min="243" max="243" width="9.42578125" customWidth="1"/>
    <col min="244" max="244" width="9.28515625" customWidth="1"/>
    <col min="246" max="247" width="10" customWidth="1"/>
    <col min="488" max="488" width="5.140625" customWidth="1"/>
    <col min="489" max="489" width="7.28515625" customWidth="1"/>
    <col min="490" max="490" width="38.5703125" customWidth="1"/>
    <col min="491" max="491" width="7.140625" customWidth="1"/>
    <col min="492" max="492" width="7.5703125" customWidth="1"/>
    <col min="493" max="497" width="8.5703125" customWidth="1"/>
    <col min="498" max="498" width="9" customWidth="1"/>
    <col min="499" max="499" width="9.42578125" customWidth="1"/>
    <col min="500" max="500" width="9.28515625" customWidth="1"/>
    <col min="502" max="503" width="10" customWidth="1"/>
    <col min="744" max="744" width="5.140625" customWidth="1"/>
    <col min="745" max="745" width="7.28515625" customWidth="1"/>
    <col min="746" max="746" width="38.5703125" customWidth="1"/>
    <col min="747" max="747" width="7.140625" customWidth="1"/>
    <col min="748" max="748" width="7.5703125" customWidth="1"/>
    <col min="749" max="753" width="8.5703125" customWidth="1"/>
    <col min="754" max="754" width="9" customWidth="1"/>
    <col min="755" max="755" width="9.42578125" customWidth="1"/>
    <col min="756" max="756" width="9.28515625" customWidth="1"/>
    <col min="758" max="759" width="10" customWidth="1"/>
    <col min="1000" max="1000" width="5.140625" customWidth="1"/>
    <col min="1001" max="1001" width="7.28515625" customWidth="1"/>
    <col min="1002" max="1002" width="38.5703125" customWidth="1"/>
    <col min="1003" max="1003" width="7.140625" customWidth="1"/>
    <col min="1004" max="1004" width="7.5703125" customWidth="1"/>
    <col min="1005" max="1009" width="8.5703125" customWidth="1"/>
    <col min="1010" max="1010" width="9" customWidth="1"/>
    <col min="1011" max="1011" width="9.42578125" customWidth="1"/>
    <col min="1012" max="1012" width="9.28515625" customWidth="1"/>
    <col min="1014" max="1015" width="10" customWidth="1"/>
    <col min="1256" max="1256" width="5.140625" customWidth="1"/>
    <col min="1257" max="1257" width="7.28515625" customWidth="1"/>
    <col min="1258" max="1258" width="38.5703125" customWidth="1"/>
    <col min="1259" max="1259" width="7.140625" customWidth="1"/>
    <col min="1260" max="1260" width="7.5703125" customWidth="1"/>
    <col min="1261" max="1265" width="8.5703125" customWidth="1"/>
    <col min="1266" max="1266" width="9" customWidth="1"/>
    <col min="1267" max="1267" width="9.42578125" customWidth="1"/>
    <col min="1268" max="1268" width="9.28515625" customWidth="1"/>
    <col min="1270" max="1271" width="10" customWidth="1"/>
    <col min="1512" max="1512" width="5.140625" customWidth="1"/>
    <col min="1513" max="1513" width="7.28515625" customWidth="1"/>
    <col min="1514" max="1514" width="38.5703125" customWidth="1"/>
    <col min="1515" max="1515" width="7.140625" customWidth="1"/>
    <col min="1516" max="1516" width="7.5703125" customWidth="1"/>
    <col min="1517" max="1521" width="8.5703125" customWidth="1"/>
    <col min="1522" max="1522" width="9" customWidth="1"/>
    <col min="1523" max="1523" width="9.42578125" customWidth="1"/>
    <col min="1524" max="1524" width="9.28515625" customWidth="1"/>
    <col min="1526" max="1527" width="10" customWidth="1"/>
    <col min="1768" max="1768" width="5.140625" customWidth="1"/>
    <col min="1769" max="1769" width="7.28515625" customWidth="1"/>
    <col min="1770" max="1770" width="38.5703125" customWidth="1"/>
    <col min="1771" max="1771" width="7.140625" customWidth="1"/>
    <col min="1772" max="1772" width="7.5703125" customWidth="1"/>
    <col min="1773" max="1777" width="8.5703125" customWidth="1"/>
    <col min="1778" max="1778" width="9" customWidth="1"/>
    <col min="1779" max="1779" width="9.42578125" customWidth="1"/>
    <col min="1780" max="1780" width="9.28515625" customWidth="1"/>
    <col min="1782" max="1783" width="10" customWidth="1"/>
    <col min="2024" max="2024" width="5.140625" customWidth="1"/>
    <col min="2025" max="2025" width="7.28515625" customWidth="1"/>
    <col min="2026" max="2026" width="38.5703125" customWidth="1"/>
    <col min="2027" max="2027" width="7.140625" customWidth="1"/>
    <col min="2028" max="2028" width="7.5703125" customWidth="1"/>
    <col min="2029" max="2033" width="8.5703125" customWidth="1"/>
    <col min="2034" max="2034" width="9" customWidth="1"/>
    <col min="2035" max="2035" width="9.42578125" customWidth="1"/>
    <col min="2036" max="2036" width="9.28515625" customWidth="1"/>
    <col min="2038" max="2039" width="10" customWidth="1"/>
    <col min="2280" max="2280" width="5.140625" customWidth="1"/>
    <col min="2281" max="2281" width="7.28515625" customWidth="1"/>
    <col min="2282" max="2282" width="38.5703125" customWidth="1"/>
    <col min="2283" max="2283" width="7.140625" customWidth="1"/>
    <col min="2284" max="2284" width="7.5703125" customWidth="1"/>
    <col min="2285" max="2289" width="8.5703125" customWidth="1"/>
    <col min="2290" max="2290" width="9" customWidth="1"/>
    <col min="2291" max="2291" width="9.42578125" customWidth="1"/>
    <col min="2292" max="2292" width="9.28515625" customWidth="1"/>
    <col min="2294" max="2295" width="10" customWidth="1"/>
    <col min="2536" max="2536" width="5.140625" customWidth="1"/>
    <col min="2537" max="2537" width="7.28515625" customWidth="1"/>
    <col min="2538" max="2538" width="38.5703125" customWidth="1"/>
    <col min="2539" max="2539" width="7.140625" customWidth="1"/>
    <col min="2540" max="2540" width="7.5703125" customWidth="1"/>
    <col min="2541" max="2545" width="8.5703125" customWidth="1"/>
    <col min="2546" max="2546" width="9" customWidth="1"/>
    <col min="2547" max="2547" width="9.42578125" customWidth="1"/>
    <col min="2548" max="2548" width="9.28515625" customWidth="1"/>
    <col min="2550" max="2551" width="10" customWidth="1"/>
    <col min="2792" max="2792" width="5.140625" customWidth="1"/>
    <col min="2793" max="2793" width="7.28515625" customWidth="1"/>
    <col min="2794" max="2794" width="38.5703125" customWidth="1"/>
    <col min="2795" max="2795" width="7.140625" customWidth="1"/>
    <col min="2796" max="2796" width="7.5703125" customWidth="1"/>
    <col min="2797" max="2801" width="8.5703125" customWidth="1"/>
    <col min="2802" max="2802" width="9" customWidth="1"/>
    <col min="2803" max="2803" width="9.42578125" customWidth="1"/>
    <col min="2804" max="2804" width="9.28515625" customWidth="1"/>
    <col min="2806" max="2807" width="10" customWidth="1"/>
    <col min="3048" max="3048" width="5.140625" customWidth="1"/>
    <col min="3049" max="3049" width="7.28515625" customWidth="1"/>
    <col min="3050" max="3050" width="38.5703125" customWidth="1"/>
    <col min="3051" max="3051" width="7.140625" customWidth="1"/>
    <col min="3052" max="3052" width="7.5703125" customWidth="1"/>
    <col min="3053" max="3057" width="8.5703125" customWidth="1"/>
    <col min="3058" max="3058" width="9" customWidth="1"/>
    <col min="3059" max="3059" width="9.42578125" customWidth="1"/>
    <col min="3060" max="3060" width="9.28515625" customWidth="1"/>
    <col min="3062" max="3063" width="10" customWidth="1"/>
    <col min="3304" max="3304" width="5.140625" customWidth="1"/>
    <col min="3305" max="3305" width="7.28515625" customWidth="1"/>
    <col min="3306" max="3306" width="38.5703125" customWidth="1"/>
    <col min="3307" max="3307" width="7.140625" customWidth="1"/>
    <col min="3308" max="3308" width="7.5703125" customWidth="1"/>
    <col min="3309" max="3313" width="8.5703125" customWidth="1"/>
    <col min="3314" max="3314" width="9" customWidth="1"/>
    <col min="3315" max="3315" width="9.42578125" customWidth="1"/>
    <col min="3316" max="3316" width="9.28515625" customWidth="1"/>
    <col min="3318" max="3319" width="10" customWidth="1"/>
    <col min="3560" max="3560" width="5.140625" customWidth="1"/>
    <col min="3561" max="3561" width="7.28515625" customWidth="1"/>
    <col min="3562" max="3562" width="38.5703125" customWidth="1"/>
    <col min="3563" max="3563" width="7.140625" customWidth="1"/>
    <col min="3564" max="3564" width="7.5703125" customWidth="1"/>
    <col min="3565" max="3569" width="8.5703125" customWidth="1"/>
    <col min="3570" max="3570" width="9" customWidth="1"/>
    <col min="3571" max="3571" width="9.42578125" customWidth="1"/>
    <col min="3572" max="3572" width="9.28515625" customWidth="1"/>
    <col min="3574" max="3575" width="10" customWidth="1"/>
    <col min="3816" max="3816" width="5.140625" customWidth="1"/>
    <col min="3817" max="3817" width="7.28515625" customWidth="1"/>
    <col min="3818" max="3818" width="38.5703125" customWidth="1"/>
    <col min="3819" max="3819" width="7.140625" customWidth="1"/>
    <col min="3820" max="3820" width="7.5703125" customWidth="1"/>
    <col min="3821" max="3825" width="8.5703125" customWidth="1"/>
    <col min="3826" max="3826" width="9" customWidth="1"/>
    <col min="3827" max="3827" width="9.42578125" customWidth="1"/>
    <col min="3828" max="3828" width="9.28515625" customWidth="1"/>
    <col min="3830" max="3831" width="10" customWidth="1"/>
    <col min="4072" max="4072" width="5.140625" customWidth="1"/>
    <col min="4073" max="4073" width="7.28515625" customWidth="1"/>
    <col min="4074" max="4074" width="38.5703125" customWidth="1"/>
    <col min="4075" max="4075" width="7.140625" customWidth="1"/>
    <col min="4076" max="4076" width="7.5703125" customWidth="1"/>
    <col min="4077" max="4081" width="8.5703125" customWidth="1"/>
    <col min="4082" max="4082" width="9" customWidth="1"/>
    <col min="4083" max="4083" width="9.42578125" customWidth="1"/>
    <col min="4084" max="4084" width="9.28515625" customWidth="1"/>
    <col min="4086" max="4087" width="10" customWidth="1"/>
    <col min="4328" max="4328" width="5.140625" customWidth="1"/>
    <col min="4329" max="4329" width="7.28515625" customWidth="1"/>
    <col min="4330" max="4330" width="38.5703125" customWidth="1"/>
    <col min="4331" max="4331" width="7.140625" customWidth="1"/>
    <col min="4332" max="4332" width="7.5703125" customWidth="1"/>
    <col min="4333" max="4337" width="8.5703125" customWidth="1"/>
    <col min="4338" max="4338" width="9" customWidth="1"/>
    <col min="4339" max="4339" width="9.42578125" customWidth="1"/>
    <col min="4340" max="4340" width="9.28515625" customWidth="1"/>
    <col min="4342" max="4343" width="10" customWidth="1"/>
    <col min="4584" max="4584" width="5.140625" customWidth="1"/>
    <col min="4585" max="4585" width="7.28515625" customWidth="1"/>
    <col min="4586" max="4586" width="38.5703125" customWidth="1"/>
    <col min="4587" max="4587" width="7.140625" customWidth="1"/>
    <col min="4588" max="4588" width="7.5703125" customWidth="1"/>
    <col min="4589" max="4593" width="8.5703125" customWidth="1"/>
    <col min="4594" max="4594" width="9" customWidth="1"/>
    <col min="4595" max="4595" width="9.42578125" customWidth="1"/>
    <col min="4596" max="4596" width="9.28515625" customWidth="1"/>
    <col min="4598" max="4599" width="10" customWidth="1"/>
    <col min="4840" max="4840" width="5.140625" customWidth="1"/>
    <col min="4841" max="4841" width="7.28515625" customWidth="1"/>
    <col min="4842" max="4842" width="38.5703125" customWidth="1"/>
    <col min="4843" max="4843" width="7.140625" customWidth="1"/>
    <col min="4844" max="4844" width="7.5703125" customWidth="1"/>
    <col min="4845" max="4849" width="8.5703125" customWidth="1"/>
    <col min="4850" max="4850" width="9" customWidth="1"/>
    <col min="4851" max="4851" width="9.42578125" customWidth="1"/>
    <col min="4852" max="4852" width="9.28515625" customWidth="1"/>
    <col min="4854" max="4855" width="10" customWidth="1"/>
    <col min="5096" max="5096" width="5.140625" customWidth="1"/>
    <col min="5097" max="5097" width="7.28515625" customWidth="1"/>
    <col min="5098" max="5098" width="38.5703125" customWidth="1"/>
    <col min="5099" max="5099" width="7.140625" customWidth="1"/>
    <col min="5100" max="5100" width="7.5703125" customWidth="1"/>
    <col min="5101" max="5105" width="8.5703125" customWidth="1"/>
    <col min="5106" max="5106" width="9" customWidth="1"/>
    <col min="5107" max="5107" width="9.42578125" customWidth="1"/>
    <col min="5108" max="5108" width="9.28515625" customWidth="1"/>
    <col min="5110" max="5111" width="10" customWidth="1"/>
    <col min="5352" max="5352" width="5.140625" customWidth="1"/>
    <col min="5353" max="5353" width="7.28515625" customWidth="1"/>
    <col min="5354" max="5354" width="38.5703125" customWidth="1"/>
    <col min="5355" max="5355" width="7.140625" customWidth="1"/>
    <col min="5356" max="5356" width="7.5703125" customWidth="1"/>
    <col min="5357" max="5361" width="8.5703125" customWidth="1"/>
    <col min="5362" max="5362" width="9" customWidth="1"/>
    <col min="5363" max="5363" width="9.42578125" customWidth="1"/>
    <col min="5364" max="5364" width="9.28515625" customWidth="1"/>
    <col min="5366" max="5367" width="10" customWidth="1"/>
    <col min="5608" max="5608" width="5.140625" customWidth="1"/>
    <col min="5609" max="5609" width="7.28515625" customWidth="1"/>
    <col min="5610" max="5610" width="38.5703125" customWidth="1"/>
    <col min="5611" max="5611" width="7.140625" customWidth="1"/>
    <col min="5612" max="5612" width="7.5703125" customWidth="1"/>
    <col min="5613" max="5617" width="8.5703125" customWidth="1"/>
    <col min="5618" max="5618" width="9" customWidth="1"/>
    <col min="5619" max="5619" width="9.42578125" customWidth="1"/>
    <col min="5620" max="5620" width="9.28515625" customWidth="1"/>
    <col min="5622" max="5623" width="10" customWidth="1"/>
    <col min="5864" max="5864" width="5.140625" customWidth="1"/>
    <col min="5865" max="5865" width="7.28515625" customWidth="1"/>
    <col min="5866" max="5866" width="38.5703125" customWidth="1"/>
    <col min="5867" max="5867" width="7.140625" customWidth="1"/>
    <col min="5868" max="5868" width="7.5703125" customWidth="1"/>
    <col min="5869" max="5873" width="8.5703125" customWidth="1"/>
    <col min="5874" max="5874" width="9" customWidth="1"/>
    <col min="5875" max="5875" width="9.42578125" customWidth="1"/>
    <col min="5876" max="5876" width="9.28515625" customWidth="1"/>
    <col min="5878" max="5879" width="10" customWidth="1"/>
    <col min="6120" max="6120" width="5.140625" customWidth="1"/>
    <col min="6121" max="6121" width="7.28515625" customWidth="1"/>
    <col min="6122" max="6122" width="38.5703125" customWidth="1"/>
    <col min="6123" max="6123" width="7.140625" customWidth="1"/>
    <col min="6124" max="6124" width="7.5703125" customWidth="1"/>
    <col min="6125" max="6129" width="8.5703125" customWidth="1"/>
    <col min="6130" max="6130" width="9" customWidth="1"/>
    <col min="6131" max="6131" width="9.42578125" customWidth="1"/>
    <col min="6132" max="6132" width="9.28515625" customWidth="1"/>
    <col min="6134" max="6135" width="10" customWidth="1"/>
    <col min="6376" max="6376" width="5.140625" customWidth="1"/>
    <col min="6377" max="6377" width="7.28515625" customWidth="1"/>
    <col min="6378" max="6378" width="38.5703125" customWidth="1"/>
    <col min="6379" max="6379" width="7.140625" customWidth="1"/>
    <col min="6380" max="6380" width="7.5703125" customWidth="1"/>
    <col min="6381" max="6385" width="8.5703125" customWidth="1"/>
    <col min="6386" max="6386" width="9" customWidth="1"/>
    <col min="6387" max="6387" width="9.42578125" customWidth="1"/>
    <col min="6388" max="6388" width="9.28515625" customWidth="1"/>
    <col min="6390" max="6391" width="10" customWidth="1"/>
    <col min="6632" max="6632" width="5.140625" customWidth="1"/>
    <col min="6633" max="6633" width="7.28515625" customWidth="1"/>
    <col min="6634" max="6634" width="38.5703125" customWidth="1"/>
    <col min="6635" max="6635" width="7.140625" customWidth="1"/>
    <col min="6636" max="6636" width="7.5703125" customWidth="1"/>
    <col min="6637" max="6641" width="8.5703125" customWidth="1"/>
    <col min="6642" max="6642" width="9" customWidth="1"/>
    <col min="6643" max="6643" width="9.42578125" customWidth="1"/>
    <col min="6644" max="6644" width="9.28515625" customWidth="1"/>
    <col min="6646" max="6647" width="10" customWidth="1"/>
    <col min="6888" max="6888" width="5.140625" customWidth="1"/>
    <col min="6889" max="6889" width="7.28515625" customWidth="1"/>
    <col min="6890" max="6890" width="38.5703125" customWidth="1"/>
    <col min="6891" max="6891" width="7.140625" customWidth="1"/>
    <col min="6892" max="6892" width="7.5703125" customWidth="1"/>
    <col min="6893" max="6897" width="8.5703125" customWidth="1"/>
    <col min="6898" max="6898" width="9" customWidth="1"/>
    <col min="6899" max="6899" width="9.42578125" customWidth="1"/>
    <col min="6900" max="6900" width="9.28515625" customWidth="1"/>
    <col min="6902" max="6903" width="10" customWidth="1"/>
    <col min="7144" max="7144" width="5.140625" customWidth="1"/>
    <col min="7145" max="7145" width="7.28515625" customWidth="1"/>
    <col min="7146" max="7146" width="38.5703125" customWidth="1"/>
    <col min="7147" max="7147" width="7.140625" customWidth="1"/>
    <col min="7148" max="7148" width="7.5703125" customWidth="1"/>
    <col min="7149" max="7153" width="8.5703125" customWidth="1"/>
    <col min="7154" max="7154" width="9" customWidth="1"/>
    <col min="7155" max="7155" width="9.42578125" customWidth="1"/>
    <col min="7156" max="7156" width="9.28515625" customWidth="1"/>
    <col min="7158" max="7159" width="10" customWidth="1"/>
    <col min="7400" max="7400" width="5.140625" customWidth="1"/>
    <col min="7401" max="7401" width="7.28515625" customWidth="1"/>
    <col min="7402" max="7402" width="38.5703125" customWidth="1"/>
    <col min="7403" max="7403" width="7.140625" customWidth="1"/>
    <col min="7404" max="7404" width="7.5703125" customWidth="1"/>
    <col min="7405" max="7409" width="8.5703125" customWidth="1"/>
    <col min="7410" max="7410" width="9" customWidth="1"/>
    <col min="7411" max="7411" width="9.42578125" customWidth="1"/>
    <col min="7412" max="7412" width="9.28515625" customWidth="1"/>
    <col min="7414" max="7415" width="10" customWidth="1"/>
    <col min="7656" max="7656" width="5.140625" customWidth="1"/>
    <col min="7657" max="7657" width="7.28515625" customWidth="1"/>
    <col min="7658" max="7658" width="38.5703125" customWidth="1"/>
    <col min="7659" max="7659" width="7.140625" customWidth="1"/>
    <col min="7660" max="7660" width="7.5703125" customWidth="1"/>
    <col min="7661" max="7665" width="8.5703125" customWidth="1"/>
    <col min="7666" max="7666" width="9" customWidth="1"/>
    <col min="7667" max="7667" width="9.42578125" customWidth="1"/>
    <col min="7668" max="7668" width="9.28515625" customWidth="1"/>
    <col min="7670" max="7671" width="10" customWidth="1"/>
    <col min="7912" max="7912" width="5.140625" customWidth="1"/>
    <col min="7913" max="7913" width="7.28515625" customWidth="1"/>
    <col min="7914" max="7914" width="38.5703125" customWidth="1"/>
    <col min="7915" max="7915" width="7.140625" customWidth="1"/>
    <col min="7916" max="7916" width="7.5703125" customWidth="1"/>
    <col min="7917" max="7921" width="8.5703125" customWidth="1"/>
    <col min="7922" max="7922" width="9" customWidth="1"/>
    <col min="7923" max="7923" width="9.42578125" customWidth="1"/>
    <col min="7924" max="7924" width="9.28515625" customWidth="1"/>
    <col min="7926" max="7927" width="10" customWidth="1"/>
    <col min="8168" max="8168" width="5.140625" customWidth="1"/>
    <col min="8169" max="8169" width="7.28515625" customWidth="1"/>
    <col min="8170" max="8170" width="38.5703125" customWidth="1"/>
    <col min="8171" max="8171" width="7.140625" customWidth="1"/>
    <col min="8172" max="8172" width="7.5703125" customWidth="1"/>
    <col min="8173" max="8177" width="8.5703125" customWidth="1"/>
    <col min="8178" max="8178" width="9" customWidth="1"/>
    <col min="8179" max="8179" width="9.42578125" customWidth="1"/>
    <col min="8180" max="8180" width="9.28515625" customWidth="1"/>
    <col min="8182" max="8183" width="10" customWidth="1"/>
    <col min="8424" max="8424" width="5.140625" customWidth="1"/>
    <col min="8425" max="8425" width="7.28515625" customWidth="1"/>
    <col min="8426" max="8426" width="38.5703125" customWidth="1"/>
    <col min="8427" max="8427" width="7.140625" customWidth="1"/>
    <col min="8428" max="8428" width="7.5703125" customWidth="1"/>
    <col min="8429" max="8433" width="8.5703125" customWidth="1"/>
    <col min="8434" max="8434" width="9" customWidth="1"/>
    <col min="8435" max="8435" width="9.42578125" customWidth="1"/>
    <col min="8436" max="8436" width="9.28515625" customWidth="1"/>
    <col min="8438" max="8439" width="10" customWidth="1"/>
    <col min="8680" max="8680" width="5.140625" customWidth="1"/>
    <col min="8681" max="8681" width="7.28515625" customWidth="1"/>
    <col min="8682" max="8682" width="38.5703125" customWidth="1"/>
    <col min="8683" max="8683" width="7.140625" customWidth="1"/>
    <col min="8684" max="8684" width="7.5703125" customWidth="1"/>
    <col min="8685" max="8689" width="8.5703125" customWidth="1"/>
    <col min="8690" max="8690" width="9" customWidth="1"/>
    <col min="8691" max="8691" width="9.42578125" customWidth="1"/>
    <col min="8692" max="8692" width="9.28515625" customWidth="1"/>
    <col min="8694" max="8695" width="10" customWidth="1"/>
    <col min="8936" max="8936" width="5.140625" customWidth="1"/>
    <col min="8937" max="8937" width="7.28515625" customWidth="1"/>
    <col min="8938" max="8938" width="38.5703125" customWidth="1"/>
    <col min="8939" max="8939" width="7.140625" customWidth="1"/>
    <col min="8940" max="8940" width="7.5703125" customWidth="1"/>
    <col min="8941" max="8945" width="8.5703125" customWidth="1"/>
    <col min="8946" max="8946" width="9" customWidth="1"/>
    <col min="8947" max="8947" width="9.42578125" customWidth="1"/>
    <col min="8948" max="8948" width="9.28515625" customWidth="1"/>
    <col min="8950" max="8951" width="10" customWidth="1"/>
    <col min="9192" max="9192" width="5.140625" customWidth="1"/>
    <col min="9193" max="9193" width="7.28515625" customWidth="1"/>
    <col min="9194" max="9194" width="38.5703125" customWidth="1"/>
    <col min="9195" max="9195" width="7.140625" customWidth="1"/>
    <col min="9196" max="9196" width="7.5703125" customWidth="1"/>
    <col min="9197" max="9201" width="8.5703125" customWidth="1"/>
    <col min="9202" max="9202" width="9" customWidth="1"/>
    <col min="9203" max="9203" width="9.42578125" customWidth="1"/>
    <col min="9204" max="9204" width="9.28515625" customWidth="1"/>
    <col min="9206" max="9207" width="10" customWidth="1"/>
    <col min="9448" max="9448" width="5.140625" customWidth="1"/>
    <col min="9449" max="9449" width="7.28515625" customWidth="1"/>
    <col min="9450" max="9450" width="38.5703125" customWidth="1"/>
    <col min="9451" max="9451" width="7.140625" customWidth="1"/>
    <col min="9452" max="9452" width="7.5703125" customWidth="1"/>
    <col min="9453" max="9457" width="8.5703125" customWidth="1"/>
    <col min="9458" max="9458" width="9" customWidth="1"/>
    <col min="9459" max="9459" width="9.42578125" customWidth="1"/>
    <col min="9460" max="9460" width="9.28515625" customWidth="1"/>
    <col min="9462" max="9463" width="10" customWidth="1"/>
    <col min="9704" max="9704" width="5.140625" customWidth="1"/>
    <col min="9705" max="9705" width="7.28515625" customWidth="1"/>
    <col min="9706" max="9706" width="38.5703125" customWidth="1"/>
    <col min="9707" max="9707" width="7.140625" customWidth="1"/>
    <col min="9708" max="9708" width="7.5703125" customWidth="1"/>
    <col min="9709" max="9713" width="8.5703125" customWidth="1"/>
    <col min="9714" max="9714" width="9" customWidth="1"/>
    <col min="9715" max="9715" width="9.42578125" customWidth="1"/>
    <col min="9716" max="9716" width="9.28515625" customWidth="1"/>
    <col min="9718" max="9719" width="10" customWidth="1"/>
    <col min="9960" max="9960" width="5.140625" customWidth="1"/>
    <col min="9961" max="9961" width="7.28515625" customWidth="1"/>
    <col min="9962" max="9962" width="38.5703125" customWidth="1"/>
    <col min="9963" max="9963" width="7.140625" customWidth="1"/>
    <col min="9964" max="9964" width="7.5703125" customWidth="1"/>
    <col min="9965" max="9969" width="8.5703125" customWidth="1"/>
    <col min="9970" max="9970" width="9" customWidth="1"/>
    <col min="9971" max="9971" width="9.42578125" customWidth="1"/>
    <col min="9972" max="9972" width="9.28515625" customWidth="1"/>
    <col min="9974" max="9975" width="10" customWidth="1"/>
    <col min="10216" max="10216" width="5.140625" customWidth="1"/>
    <col min="10217" max="10217" width="7.28515625" customWidth="1"/>
    <col min="10218" max="10218" width="38.5703125" customWidth="1"/>
    <col min="10219" max="10219" width="7.140625" customWidth="1"/>
    <col min="10220" max="10220" width="7.5703125" customWidth="1"/>
    <col min="10221" max="10225" width="8.5703125" customWidth="1"/>
    <col min="10226" max="10226" width="9" customWidth="1"/>
    <col min="10227" max="10227" width="9.42578125" customWidth="1"/>
    <col min="10228" max="10228" width="9.28515625" customWidth="1"/>
    <col min="10230" max="10231" width="10" customWidth="1"/>
    <col min="10472" max="10472" width="5.140625" customWidth="1"/>
    <col min="10473" max="10473" width="7.28515625" customWidth="1"/>
    <col min="10474" max="10474" width="38.5703125" customWidth="1"/>
    <col min="10475" max="10475" width="7.140625" customWidth="1"/>
    <col min="10476" max="10476" width="7.5703125" customWidth="1"/>
    <col min="10477" max="10481" width="8.5703125" customWidth="1"/>
    <col min="10482" max="10482" width="9" customWidth="1"/>
    <col min="10483" max="10483" width="9.42578125" customWidth="1"/>
    <col min="10484" max="10484" width="9.28515625" customWidth="1"/>
    <col min="10486" max="10487" width="10" customWidth="1"/>
    <col min="10728" max="10728" width="5.140625" customWidth="1"/>
    <col min="10729" max="10729" width="7.28515625" customWidth="1"/>
    <col min="10730" max="10730" width="38.5703125" customWidth="1"/>
    <col min="10731" max="10731" width="7.140625" customWidth="1"/>
    <col min="10732" max="10732" width="7.5703125" customWidth="1"/>
    <col min="10733" max="10737" width="8.5703125" customWidth="1"/>
    <col min="10738" max="10738" width="9" customWidth="1"/>
    <col min="10739" max="10739" width="9.42578125" customWidth="1"/>
    <col min="10740" max="10740" width="9.28515625" customWidth="1"/>
    <col min="10742" max="10743" width="10" customWidth="1"/>
    <col min="10984" max="10984" width="5.140625" customWidth="1"/>
    <col min="10985" max="10985" width="7.28515625" customWidth="1"/>
    <col min="10986" max="10986" width="38.5703125" customWidth="1"/>
    <col min="10987" max="10987" width="7.140625" customWidth="1"/>
    <col min="10988" max="10988" width="7.5703125" customWidth="1"/>
    <col min="10989" max="10993" width="8.5703125" customWidth="1"/>
    <col min="10994" max="10994" width="9" customWidth="1"/>
    <col min="10995" max="10995" width="9.42578125" customWidth="1"/>
    <col min="10996" max="10996" width="9.28515625" customWidth="1"/>
    <col min="10998" max="10999" width="10" customWidth="1"/>
    <col min="11240" max="11240" width="5.140625" customWidth="1"/>
    <col min="11241" max="11241" width="7.28515625" customWidth="1"/>
    <col min="11242" max="11242" width="38.5703125" customWidth="1"/>
    <col min="11243" max="11243" width="7.140625" customWidth="1"/>
    <col min="11244" max="11244" width="7.5703125" customWidth="1"/>
    <col min="11245" max="11249" width="8.5703125" customWidth="1"/>
    <col min="11250" max="11250" width="9" customWidth="1"/>
    <col min="11251" max="11251" width="9.42578125" customWidth="1"/>
    <col min="11252" max="11252" width="9.28515625" customWidth="1"/>
    <col min="11254" max="11255" width="10" customWidth="1"/>
    <col min="11496" max="11496" width="5.140625" customWidth="1"/>
    <col min="11497" max="11497" width="7.28515625" customWidth="1"/>
    <col min="11498" max="11498" width="38.5703125" customWidth="1"/>
    <col min="11499" max="11499" width="7.140625" customWidth="1"/>
    <col min="11500" max="11500" width="7.5703125" customWidth="1"/>
    <col min="11501" max="11505" width="8.5703125" customWidth="1"/>
    <col min="11506" max="11506" width="9" customWidth="1"/>
    <col min="11507" max="11507" width="9.42578125" customWidth="1"/>
    <col min="11508" max="11508" width="9.28515625" customWidth="1"/>
    <col min="11510" max="11511" width="10" customWidth="1"/>
    <col min="11752" max="11752" width="5.140625" customWidth="1"/>
    <col min="11753" max="11753" width="7.28515625" customWidth="1"/>
    <col min="11754" max="11754" width="38.5703125" customWidth="1"/>
    <col min="11755" max="11755" width="7.140625" customWidth="1"/>
    <col min="11756" max="11756" width="7.5703125" customWidth="1"/>
    <col min="11757" max="11761" width="8.5703125" customWidth="1"/>
    <col min="11762" max="11762" width="9" customWidth="1"/>
    <col min="11763" max="11763" width="9.42578125" customWidth="1"/>
    <col min="11764" max="11764" width="9.28515625" customWidth="1"/>
    <col min="11766" max="11767" width="10" customWidth="1"/>
    <col min="12008" max="12008" width="5.140625" customWidth="1"/>
    <col min="12009" max="12009" width="7.28515625" customWidth="1"/>
    <col min="12010" max="12010" width="38.5703125" customWidth="1"/>
    <col min="12011" max="12011" width="7.140625" customWidth="1"/>
    <col min="12012" max="12012" width="7.5703125" customWidth="1"/>
    <col min="12013" max="12017" width="8.5703125" customWidth="1"/>
    <col min="12018" max="12018" width="9" customWidth="1"/>
    <col min="12019" max="12019" width="9.42578125" customWidth="1"/>
    <col min="12020" max="12020" width="9.28515625" customWidth="1"/>
    <col min="12022" max="12023" width="10" customWidth="1"/>
    <col min="12264" max="12264" width="5.140625" customWidth="1"/>
    <col min="12265" max="12265" width="7.28515625" customWidth="1"/>
    <col min="12266" max="12266" width="38.5703125" customWidth="1"/>
    <col min="12267" max="12267" width="7.140625" customWidth="1"/>
    <col min="12268" max="12268" width="7.5703125" customWidth="1"/>
    <col min="12269" max="12273" width="8.5703125" customWidth="1"/>
    <col min="12274" max="12274" width="9" customWidth="1"/>
    <col min="12275" max="12275" width="9.42578125" customWidth="1"/>
    <col min="12276" max="12276" width="9.28515625" customWidth="1"/>
    <col min="12278" max="12279" width="10" customWidth="1"/>
    <col min="12520" max="12520" width="5.140625" customWidth="1"/>
    <col min="12521" max="12521" width="7.28515625" customWidth="1"/>
    <col min="12522" max="12522" width="38.5703125" customWidth="1"/>
    <col min="12523" max="12523" width="7.140625" customWidth="1"/>
    <col min="12524" max="12524" width="7.5703125" customWidth="1"/>
    <col min="12525" max="12529" width="8.5703125" customWidth="1"/>
    <col min="12530" max="12530" width="9" customWidth="1"/>
    <col min="12531" max="12531" width="9.42578125" customWidth="1"/>
    <col min="12532" max="12532" width="9.28515625" customWidth="1"/>
    <col min="12534" max="12535" width="10" customWidth="1"/>
    <col min="12776" max="12776" width="5.140625" customWidth="1"/>
    <col min="12777" max="12777" width="7.28515625" customWidth="1"/>
    <col min="12778" max="12778" width="38.5703125" customWidth="1"/>
    <col min="12779" max="12779" width="7.140625" customWidth="1"/>
    <col min="12780" max="12780" width="7.5703125" customWidth="1"/>
    <col min="12781" max="12785" width="8.5703125" customWidth="1"/>
    <col min="12786" max="12786" width="9" customWidth="1"/>
    <col min="12787" max="12787" width="9.42578125" customWidth="1"/>
    <col min="12788" max="12788" width="9.28515625" customWidth="1"/>
    <col min="12790" max="12791" width="10" customWidth="1"/>
    <col min="13032" max="13032" width="5.140625" customWidth="1"/>
    <col min="13033" max="13033" width="7.28515625" customWidth="1"/>
    <col min="13034" max="13034" width="38.5703125" customWidth="1"/>
    <col min="13035" max="13035" width="7.140625" customWidth="1"/>
    <col min="13036" max="13036" width="7.5703125" customWidth="1"/>
    <col min="13037" max="13041" width="8.5703125" customWidth="1"/>
    <col min="13042" max="13042" width="9" customWidth="1"/>
    <col min="13043" max="13043" width="9.42578125" customWidth="1"/>
    <col min="13044" max="13044" width="9.28515625" customWidth="1"/>
    <col min="13046" max="13047" width="10" customWidth="1"/>
    <col min="13288" max="13288" width="5.140625" customWidth="1"/>
    <col min="13289" max="13289" width="7.28515625" customWidth="1"/>
    <col min="13290" max="13290" width="38.5703125" customWidth="1"/>
    <col min="13291" max="13291" width="7.140625" customWidth="1"/>
    <col min="13292" max="13292" width="7.5703125" customWidth="1"/>
    <col min="13293" max="13297" width="8.5703125" customWidth="1"/>
    <col min="13298" max="13298" width="9" customWidth="1"/>
    <col min="13299" max="13299" width="9.42578125" customWidth="1"/>
    <col min="13300" max="13300" width="9.28515625" customWidth="1"/>
    <col min="13302" max="13303" width="10" customWidth="1"/>
    <col min="13544" max="13544" width="5.140625" customWidth="1"/>
    <col min="13545" max="13545" width="7.28515625" customWidth="1"/>
    <col min="13546" max="13546" width="38.5703125" customWidth="1"/>
    <col min="13547" max="13547" width="7.140625" customWidth="1"/>
    <col min="13548" max="13548" width="7.5703125" customWidth="1"/>
    <col min="13549" max="13553" width="8.5703125" customWidth="1"/>
    <col min="13554" max="13554" width="9" customWidth="1"/>
    <col min="13555" max="13555" width="9.42578125" customWidth="1"/>
    <col min="13556" max="13556" width="9.28515625" customWidth="1"/>
    <col min="13558" max="13559" width="10" customWidth="1"/>
    <col min="13800" max="13800" width="5.140625" customWidth="1"/>
    <col min="13801" max="13801" width="7.28515625" customWidth="1"/>
    <col min="13802" max="13802" width="38.5703125" customWidth="1"/>
    <col min="13803" max="13803" width="7.140625" customWidth="1"/>
    <col min="13804" max="13804" width="7.5703125" customWidth="1"/>
    <col min="13805" max="13809" width="8.5703125" customWidth="1"/>
    <col min="13810" max="13810" width="9" customWidth="1"/>
    <col min="13811" max="13811" width="9.42578125" customWidth="1"/>
    <col min="13812" max="13812" width="9.28515625" customWidth="1"/>
    <col min="13814" max="13815" width="10" customWidth="1"/>
    <col min="14056" max="14056" width="5.140625" customWidth="1"/>
    <col min="14057" max="14057" width="7.28515625" customWidth="1"/>
    <col min="14058" max="14058" width="38.5703125" customWidth="1"/>
    <col min="14059" max="14059" width="7.140625" customWidth="1"/>
    <col min="14060" max="14060" width="7.5703125" customWidth="1"/>
    <col min="14061" max="14065" width="8.5703125" customWidth="1"/>
    <col min="14066" max="14066" width="9" customWidth="1"/>
    <col min="14067" max="14067" width="9.42578125" customWidth="1"/>
    <col min="14068" max="14068" width="9.28515625" customWidth="1"/>
    <col min="14070" max="14071" width="10" customWidth="1"/>
    <col min="14312" max="14312" width="5.140625" customWidth="1"/>
    <col min="14313" max="14313" width="7.28515625" customWidth="1"/>
    <col min="14314" max="14314" width="38.5703125" customWidth="1"/>
    <col min="14315" max="14315" width="7.140625" customWidth="1"/>
    <col min="14316" max="14316" width="7.5703125" customWidth="1"/>
    <col min="14317" max="14321" width="8.5703125" customWidth="1"/>
    <col min="14322" max="14322" width="9" customWidth="1"/>
    <col min="14323" max="14323" width="9.42578125" customWidth="1"/>
    <col min="14324" max="14324" width="9.28515625" customWidth="1"/>
    <col min="14326" max="14327" width="10" customWidth="1"/>
    <col min="14568" max="14568" width="5.140625" customWidth="1"/>
    <col min="14569" max="14569" width="7.28515625" customWidth="1"/>
    <col min="14570" max="14570" width="38.5703125" customWidth="1"/>
    <col min="14571" max="14571" width="7.140625" customWidth="1"/>
    <col min="14572" max="14572" width="7.5703125" customWidth="1"/>
    <col min="14573" max="14577" width="8.5703125" customWidth="1"/>
    <col min="14578" max="14578" width="9" customWidth="1"/>
    <col min="14579" max="14579" width="9.42578125" customWidth="1"/>
    <col min="14580" max="14580" width="9.28515625" customWidth="1"/>
    <col min="14582" max="14583" width="10" customWidth="1"/>
    <col min="14824" max="14824" width="5.140625" customWidth="1"/>
    <col min="14825" max="14825" width="7.28515625" customWidth="1"/>
    <col min="14826" max="14826" width="38.5703125" customWidth="1"/>
    <col min="14827" max="14827" width="7.140625" customWidth="1"/>
    <col min="14828" max="14828" width="7.5703125" customWidth="1"/>
    <col min="14829" max="14833" width="8.5703125" customWidth="1"/>
    <col min="14834" max="14834" width="9" customWidth="1"/>
    <col min="14835" max="14835" width="9.42578125" customWidth="1"/>
    <col min="14836" max="14836" width="9.28515625" customWidth="1"/>
    <col min="14838" max="14839" width="10" customWidth="1"/>
    <col min="15080" max="15080" width="5.140625" customWidth="1"/>
    <col min="15081" max="15081" width="7.28515625" customWidth="1"/>
    <col min="15082" max="15082" width="38.5703125" customWidth="1"/>
    <col min="15083" max="15083" width="7.140625" customWidth="1"/>
    <col min="15084" max="15084" width="7.5703125" customWidth="1"/>
    <col min="15085" max="15089" width="8.5703125" customWidth="1"/>
    <col min="15090" max="15090" width="9" customWidth="1"/>
    <col min="15091" max="15091" width="9.42578125" customWidth="1"/>
    <col min="15092" max="15092" width="9.28515625" customWidth="1"/>
    <col min="15094" max="15095" width="10" customWidth="1"/>
    <col min="15336" max="15336" width="5.140625" customWidth="1"/>
    <col min="15337" max="15337" width="7.28515625" customWidth="1"/>
    <col min="15338" max="15338" width="38.5703125" customWidth="1"/>
    <col min="15339" max="15339" width="7.140625" customWidth="1"/>
    <col min="15340" max="15340" width="7.5703125" customWidth="1"/>
    <col min="15341" max="15345" width="8.5703125" customWidth="1"/>
    <col min="15346" max="15346" width="9" customWidth="1"/>
    <col min="15347" max="15347" width="9.42578125" customWidth="1"/>
    <col min="15348" max="15348" width="9.28515625" customWidth="1"/>
    <col min="15350" max="15351" width="10" customWidth="1"/>
    <col min="15592" max="15592" width="5.140625" customWidth="1"/>
    <col min="15593" max="15593" width="7.28515625" customWidth="1"/>
    <col min="15594" max="15594" width="38.5703125" customWidth="1"/>
    <col min="15595" max="15595" width="7.140625" customWidth="1"/>
    <col min="15596" max="15596" width="7.5703125" customWidth="1"/>
    <col min="15597" max="15601" width="8.5703125" customWidth="1"/>
    <col min="15602" max="15602" width="9" customWidth="1"/>
    <col min="15603" max="15603" width="9.42578125" customWidth="1"/>
    <col min="15604" max="15604" width="9.28515625" customWidth="1"/>
    <col min="15606" max="15607" width="10" customWidth="1"/>
    <col min="15848" max="15848" width="5.140625" customWidth="1"/>
    <col min="15849" max="15849" width="7.28515625" customWidth="1"/>
    <col min="15850" max="15850" width="38.5703125" customWidth="1"/>
    <col min="15851" max="15851" width="7.140625" customWidth="1"/>
    <col min="15852" max="15852" width="7.5703125" customWidth="1"/>
    <col min="15853" max="15857" width="8.5703125" customWidth="1"/>
    <col min="15858" max="15858" width="9" customWidth="1"/>
    <col min="15859" max="15859" width="9.42578125" customWidth="1"/>
    <col min="15860" max="15860" width="9.28515625" customWidth="1"/>
    <col min="15862" max="15863" width="10" customWidth="1"/>
    <col min="16104" max="16104" width="5.140625" customWidth="1"/>
    <col min="16105" max="16105" width="7.28515625" customWidth="1"/>
    <col min="16106" max="16106" width="38.5703125" customWidth="1"/>
    <col min="16107" max="16107" width="7.140625" customWidth="1"/>
    <col min="16108" max="16108" width="7.5703125" customWidth="1"/>
    <col min="16109" max="16113" width="8.5703125" customWidth="1"/>
    <col min="16114" max="16114" width="9" customWidth="1"/>
    <col min="16115" max="16115" width="9.42578125" customWidth="1"/>
    <col min="16116" max="16116" width="9.28515625" customWidth="1"/>
    <col min="16118" max="16119" width="10" customWidth="1"/>
  </cols>
  <sheetData>
    <row r="3" spans="1:8" x14ac:dyDescent="0.25">
      <c r="B3" s="54"/>
      <c r="C3" s="54"/>
      <c r="D3" s="47" t="s">
        <v>41</v>
      </c>
      <c r="E3" s="54"/>
      <c r="F3" s="54"/>
      <c r="G3" s="54"/>
      <c r="H3" s="54"/>
    </row>
    <row r="4" spans="1:8" x14ac:dyDescent="0.25">
      <c r="B4" s="56"/>
      <c r="C4" s="56"/>
      <c r="D4" s="112" t="str">
        <f>Koptame!B24</f>
        <v>Atpūtas vieta pie ūdens Ziedonī</v>
      </c>
      <c r="E4" s="56"/>
      <c r="F4" s="56"/>
      <c r="G4" s="56"/>
      <c r="H4" s="56"/>
    </row>
    <row r="5" spans="1:8" x14ac:dyDescent="0.25">
      <c r="B5" s="58"/>
      <c r="C5" s="58"/>
      <c r="D5" s="45" t="s">
        <v>10</v>
      </c>
      <c r="E5" s="58"/>
      <c r="F5" s="58"/>
      <c r="G5" s="58"/>
      <c r="H5" s="58"/>
    </row>
    <row r="6" spans="1:8" x14ac:dyDescent="0.25">
      <c r="A6" s="47"/>
      <c r="B6" s="48"/>
      <c r="C6" s="48"/>
      <c r="D6" s="48"/>
      <c r="E6" s="48"/>
      <c r="F6" s="48"/>
      <c r="G6" s="48"/>
      <c r="H6" s="48"/>
    </row>
    <row r="7" spans="1:8" x14ac:dyDescent="0.25">
      <c r="A7" s="55" t="s">
        <v>237</v>
      </c>
      <c r="B7" s="50"/>
      <c r="C7" s="50"/>
      <c r="D7" s="50"/>
      <c r="E7" s="50"/>
      <c r="F7" s="50"/>
      <c r="G7" s="50"/>
      <c r="H7" s="50"/>
    </row>
    <row r="8" spans="1:8" x14ac:dyDescent="0.25">
      <c r="A8" s="55" t="s">
        <v>238</v>
      </c>
      <c r="B8" s="52"/>
      <c r="C8" s="52"/>
      <c r="D8" s="52"/>
      <c r="E8" s="52"/>
      <c r="F8" s="50"/>
      <c r="G8" s="50"/>
      <c r="H8" s="50"/>
    </row>
    <row r="9" spans="1:8" x14ac:dyDescent="0.25">
      <c r="A9" s="55" t="s">
        <v>239</v>
      </c>
      <c r="B9" s="52"/>
      <c r="C9" s="52"/>
      <c r="D9" s="50"/>
      <c r="E9" s="50"/>
      <c r="F9" s="50"/>
      <c r="G9" s="50"/>
      <c r="H9" s="50"/>
    </row>
    <row r="10" spans="1:8" x14ac:dyDescent="0.25">
      <c r="A10" s="55" t="s">
        <v>45</v>
      </c>
      <c r="B10" s="52"/>
      <c r="C10" s="52"/>
      <c r="D10" s="50"/>
      <c r="E10" s="50"/>
      <c r="F10" s="50"/>
      <c r="G10" s="50"/>
      <c r="H10" s="50"/>
    </row>
    <row r="11" spans="1:8" x14ac:dyDescent="0.25">
      <c r="A11" s="51"/>
      <c r="B11" s="53"/>
      <c r="C11" s="53"/>
      <c r="D11" s="50"/>
      <c r="E11" s="50"/>
      <c r="F11" s="50"/>
      <c r="G11" s="50"/>
      <c r="H11" s="50"/>
    </row>
    <row r="12" spans="1:8" x14ac:dyDescent="0.25">
      <c r="A12" s="51"/>
      <c r="B12" s="50"/>
      <c r="C12" s="41" t="s">
        <v>23</v>
      </c>
      <c r="D12" s="115">
        <f>D31</f>
        <v>0</v>
      </c>
      <c r="E12" s="50"/>
      <c r="F12" s="50"/>
      <c r="G12" s="50"/>
      <c r="H12" s="41"/>
    </row>
    <row r="13" spans="1:8" s="4" customFormat="1" x14ac:dyDescent="0.25">
      <c r="A13" s="13"/>
      <c r="B13" s="14"/>
      <c r="C13" s="101" t="s">
        <v>24</v>
      </c>
      <c r="D13" s="116">
        <f>H27</f>
        <v>0</v>
      </c>
      <c r="E13" s="17"/>
      <c r="F13" s="19"/>
      <c r="G13" s="16"/>
      <c r="H13" s="50"/>
    </row>
    <row r="14" spans="1:8" x14ac:dyDescent="0.25">
      <c r="A14" s="5"/>
      <c r="B14" s="5"/>
      <c r="C14" s="5"/>
      <c r="D14" s="5"/>
      <c r="E14" s="5"/>
      <c r="F14" s="5"/>
    </row>
    <row r="15" spans="1:8" s="6" customFormat="1" ht="45" customHeight="1" x14ac:dyDescent="0.2">
      <c r="A15" s="198" t="s">
        <v>0</v>
      </c>
      <c r="B15" s="198" t="s">
        <v>25</v>
      </c>
      <c r="C15" s="198" t="s">
        <v>26</v>
      </c>
      <c r="D15" s="198" t="s">
        <v>7</v>
      </c>
      <c r="E15" s="200" t="s">
        <v>27</v>
      </c>
      <c r="F15" s="201"/>
      <c r="G15" s="202"/>
      <c r="H15" s="198" t="s">
        <v>28</v>
      </c>
    </row>
    <row r="16" spans="1:8" s="6" customFormat="1" ht="22.5" x14ac:dyDescent="0.2">
      <c r="A16" s="199"/>
      <c r="B16" s="199"/>
      <c r="C16" s="199"/>
      <c r="D16" s="199"/>
      <c r="E16" s="107" t="s">
        <v>14</v>
      </c>
      <c r="F16" s="107" t="s">
        <v>15</v>
      </c>
      <c r="G16" s="107" t="s">
        <v>16</v>
      </c>
      <c r="H16" s="199"/>
    </row>
    <row r="17" spans="1:9" s="6" customFormat="1" ht="11.25" x14ac:dyDescent="0.2">
      <c r="A17" s="44">
        <v>1</v>
      </c>
      <c r="B17" s="44">
        <f>A17+1</f>
        <v>2</v>
      </c>
      <c r="C17" s="44">
        <f t="shared" ref="C17:H17" si="0">B17+1</f>
        <v>3</v>
      </c>
      <c r="D17" s="44">
        <f t="shared" si="0"/>
        <v>4</v>
      </c>
      <c r="E17" s="44">
        <f t="shared" si="0"/>
        <v>5</v>
      </c>
      <c r="F17" s="44">
        <f t="shared" si="0"/>
        <v>6</v>
      </c>
      <c r="G17" s="44">
        <f t="shared" si="0"/>
        <v>7</v>
      </c>
      <c r="H17" s="44">
        <f t="shared" si="0"/>
        <v>8</v>
      </c>
    </row>
    <row r="18" spans="1:9" s="6" customFormat="1" ht="12.75" x14ac:dyDescent="0.2">
      <c r="A18" s="29"/>
      <c r="B18" s="29"/>
      <c r="C18" s="30"/>
      <c r="D18" s="102"/>
      <c r="E18" s="102"/>
      <c r="F18" s="102"/>
      <c r="G18" s="102"/>
      <c r="H18" s="103"/>
    </row>
    <row r="19" spans="1:9" s="6" customFormat="1" ht="12.75" x14ac:dyDescent="0.2">
      <c r="A19" s="29">
        <f t="shared" ref="A19:B22" si="1">A18+1</f>
        <v>1</v>
      </c>
      <c r="B19" s="28">
        <v>1</v>
      </c>
      <c r="C19" s="161" t="s">
        <v>46</v>
      </c>
      <c r="D19" s="165">
        <f>SUM(E19:G19)</f>
        <v>0</v>
      </c>
      <c r="E19" s="165">
        <f>'1'!M18</f>
        <v>0</v>
      </c>
      <c r="F19" s="165">
        <f>'1'!N18</f>
        <v>0</v>
      </c>
      <c r="G19" s="165">
        <f>'1'!O18</f>
        <v>0</v>
      </c>
      <c r="H19" s="166">
        <f>'1'!$L$18</f>
        <v>0</v>
      </c>
    </row>
    <row r="20" spans="1:9" s="6" customFormat="1" ht="12.75" x14ac:dyDescent="0.2">
      <c r="A20" s="28">
        <f>A19+1</f>
        <v>2</v>
      </c>
      <c r="B20" s="28">
        <f>B19+1</f>
        <v>2</v>
      </c>
      <c r="C20" s="162" t="s">
        <v>47</v>
      </c>
      <c r="D20" s="165">
        <f t="shared" ref="D20:D25" si="2">SUM(E20:G20)</f>
        <v>0</v>
      </c>
      <c r="E20" s="165">
        <f>'2'!M61</f>
        <v>0</v>
      </c>
      <c r="F20" s="165">
        <f>'2'!N61</f>
        <v>0</v>
      </c>
      <c r="G20" s="165">
        <f>'2'!O61</f>
        <v>0</v>
      </c>
      <c r="H20" s="166">
        <f>'2'!$L$61</f>
        <v>0</v>
      </c>
      <c r="I20" s="192"/>
    </row>
    <row r="21" spans="1:9" x14ac:dyDescent="0.25">
      <c r="A21" s="28">
        <f t="shared" si="1"/>
        <v>3</v>
      </c>
      <c r="B21" s="28">
        <f t="shared" si="1"/>
        <v>3</v>
      </c>
      <c r="C21" s="163" t="s">
        <v>48</v>
      </c>
      <c r="D21" s="165">
        <f t="shared" si="2"/>
        <v>0</v>
      </c>
      <c r="E21" s="165">
        <f>'3'!M26</f>
        <v>0</v>
      </c>
      <c r="F21" s="167">
        <f>'3'!N26</f>
        <v>0</v>
      </c>
      <c r="G21" s="167">
        <f>'3'!O26</f>
        <v>0</v>
      </c>
      <c r="H21" s="166">
        <f>'3'!$L$26</f>
        <v>0</v>
      </c>
    </row>
    <row r="22" spans="1:9" x14ac:dyDescent="0.25">
      <c r="A22" s="28">
        <f t="shared" si="1"/>
        <v>4</v>
      </c>
      <c r="B22" s="28">
        <f t="shared" si="1"/>
        <v>4</v>
      </c>
      <c r="C22" s="164" t="s">
        <v>83</v>
      </c>
      <c r="D22" s="165">
        <f t="shared" si="2"/>
        <v>0</v>
      </c>
      <c r="E22" s="165">
        <f>'4'!M26</f>
        <v>0</v>
      </c>
      <c r="F22" s="167">
        <f>'4'!N26</f>
        <v>0</v>
      </c>
      <c r="G22" s="167">
        <f>'4'!O26</f>
        <v>0</v>
      </c>
      <c r="H22" s="166">
        <f>'4'!$L$26</f>
        <v>0</v>
      </c>
    </row>
    <row r="23" spans="1:9" x14ac:dyDescent="0.25">
      <c r="A23" s="28">
        <f t="shared" ref="A23:B23" si="3">A22+1</f>
        <v>5</v>
      </c>
      <c r="B23" s="28">
        <f t="shared" si="3"/>
        <v>5</v>
      </c>
      <c r="C23" s="164" t="s">
        <v>87</v>
      </c>
      <c r="D23" s="165">
        <f t="shared" si="2"/>
        <v>0</v>
      </c>
      <c r="E23" s="165">
        <f>'5'!M58</f>
        <v>0</v>
      </c>
      <c r="F23" s="167">
        <f>'5'!N58</f>
        <v>0</v>
      </c>
      <c r="G23" s="167">
        <f>'5'!O58</f>
        <v>0</v>
      </c>
      <c r="H23" s="166">
        <f>'5'!$L$58</f>
        <v>0</v>
      </c>
    </row>
    <row r="24" spans="1:9" s="12" customFormat="1" x14ac:dyDescent="0.25">
      <c r="A24" s="28">
        <f t="shared" ref="A24:B24" si="4">A23+1</f>
        <v>6</v>
      </c>
      <c r="B24" s="28">
        <f t="shared" si="4"/>
        <v>6</v>
      </c>
      <c r="C24" s="164" t="s">
        <v>88</v>
      </c>
      <c r="D24" s="165">
        <f t="shared" si="2"/>
        <v>0</v>
      </c>
      <c r="E24" s="165">
        <f>'6'!M78</f>
        <v>0</v>
      </c>
      <c r="F24" s="165">
        <f>'6'!N78</f>
        <v>0</v>
      </c>
      <c r="G24" s="165">
        <f>'6'!O78</f>
        <v>0</v>
      </c>
      <c r="H24" s="166">
        <f>'6'!$L$78</f>
        <v>0</v>
      </c>
    </row>
    <row r="25" spans="1:9" x14ac:dyDescent="0.25">
      <c r="A25" s="28">
        <f t="shared" ref="A25:B25" si="5">A24+1</f>
        <v>7</v>
      </c>
      <c r="B25" s="28">
        <f t="shared" si="5"/>
        <v>7</v>
      </c>
      <c r="C25" s="164" t="s">
        <v>49</v>
      </c>
      <c r="D25" s="165">
        <f t="shared" si="2"/>
        <v>0</v>
      </c>
      <c r="E25" s="165">
        <f>'7'!M18</f>
        <v>0</v>
      </c>
      <c r="F25" s="167">
        <f>'7'!N18</f>
        <v>0</v>
      </c>
      <c r="G25" s="167">
        <f>'7'!O18</f>
        <v>0</v>
      </c>
      <c r="H25" s="166">
        <f>'7'!$L$18</f>
        <v>0</v>
      </c>
    </row>
    <row r="26" spans="1:9" x14ac:dyDescent="0.25">
      <c r="A26" s="104"/>
      <c r="B26" s="105"/>
      <c r="C26" s="106"/>
      <c r="D26" s="168"/>
      <c r="E26" s="169"/>
      <c r="F26" s="170"/>
      <c r="G26" s="170"/>
      <c r="H26" s="171"/>
    </row>
    <row r="27" spans="1:9" x14ac:dyDescent="0.25">
      <c r="A27" s="35"/>
      <c r="B27" s="35"/>
      <c r="C27" s="108" t="s">
        <v>29</v>
      </c>
      <c r="D27" s="172">
        <f>SUM(D18:D26)</f>
        <v>0</v>
      </c>
      <c r="E27" s="172">
        <f>SUM(E18:E26)</f>
        <v>0</v>
      </c>
      <c r="F27" s="172">
        <f>SUM(F18:F26)</f>
        <v>0</v>
      </c>
      <c r="G27" s="172">
        <f>SUM(G18:G26)</f>
        <v>0</v>
      </c>
      <c r="H27" s="172">
        <f>SUM(H18:H26)</f>
        <v>0</v>
      </c>
    </row>
    <row r="28" spans="1:9" x14ac:dyDescent="0.25">
      <c r="A28" s="34"/>
      <c r="B28" s="34"/>
      <c r="C28" s="109" t="s">
        <v>220</v>
      </c>
      <c r="D28" s="173"/>
      <c r="E28" s="174"/>
      <c r="F28" s="175"/>
      <c r="G28" s="175"/>
      <c r="H28" s="175"/>
    </row>
    <row r="29" spans="1:9" x14ac:dyDescent="0.25">
      <c r="A29" s="33"/>
      <c r="B29" s="33"/>
      <c r="C29" s="110" t="s">
        <v>8</v>
      </c>
      <c r="D29" s="176"/>
      <c r="E29" s="174"/>
      <c r="F29" s="175"/>
      <c r="G29" s="175"/>
      <c r="H29" s="175"/>
    </row>
    <row r="30" spans="1:9" x14ac:dyDescent="0.25">
      <c r="A30" s="36"/>
      <c r="B30" s="36"/>
      <c r="C30" s="111" t="s">
        <v>221</v>
      </c>
      <c r="D30" s="177"/>
      <c r="E30" s="174"/>
      <c r="F30" s="175"/>
      <c r="G30" s="175"/>
      <c r="H30" s="175"/>
    </row>
    <row r="31" spans="1:9" x14ac:dyDescent="0.25">
      <c r="A31" s="27"/>
      <c r="B31" s="27"/>
      <c r="C31" s="108" t="s">
        <v>9</v>
      </c>
      <c r="D31" s="172">
        <f>D27+D28+D30</f>
        <v>0</v>
      </c>
      <c r="E31" s="174"/>
      <c r="F31" s="175"/>
      <c r="G31" s="175"/>
      <c r="H31" s="175"/>
    </row>
    <row r="32" spans="1:9" x14ac:dyDescent="0.25">
      <c r="E32" s="178"/>
    </row>
    <row r="33" spans="1:11" s="12" customFormat="1" x14ac:dyDescent="0.25">
      <c r="A33" s="62" t="s">
        <v>216</v>
      </c>
      <c r="B33" s="182"/>
      <c r="C33" s="182"/>
      <c r="D33" s="182"/>
      <c r="E33" s="182"/>
      <c r="F33" s="182"/>
      <c r="G33" s="182"/>
      <c r="H33" s="182"/>
      <c r="I33" s="182"/>
      <c r="J33" s="3"/>
      <c r="K33" s="3"/>
    </row>
    <row r="34" spans="1:11" s="12" customFormat="1" x14ac:dyDescent="0.25">
      <c r="A34" s="57" t="s">
        <v>21</v>
      </c>
      <c r="B34" s="183"/>
      <c r="C34" s="183"/>
      <c r="D34" s="183"/>
      <c r="E34" s="183"/>
      <c r="F34" s="183"/>
      <c r="G34" s="183"/>
      <c r="H34" s="183"/>
      <c r="I34" s="182"/>
      <c r="J34" s="3"/>
      <c r="K34" s="3"/>
    </row>
    <row r="35" spans="1:11" s="10" customFormat="1" x14ac:dyDescent="0.25">
      <c r="A35" s="184" t="s">
        <v>217</v>
      </c>
      <c r="B35" s="184"/>
      <c r="C35" s="184"/>
      <c r="D35" s="184"/>
      <c r="E35" s="184"/>
      <c r="F35" s="184"/>
      <c r="G35" s="184"/>
      <c r="H35" s="184"/>
      <c r="I35" s="185"/>
    </row>
    <row r="36" spans="1:11" s="10" customFormat="1" ht="12.75" x14ac:dyDescent="0.2">
      <c r="A36" s="11"/>
      <c r="B36" s="8"/>
      <c r="C36" s="8"/>
      <c r="D36" s="11"/>
      <c r="E36" s="11"/>
      <c r="F36" s="11"/>
      <c r="G36" s="11"/>
      <c r="H36" s="11"/>
    </row>
    <row r="37" spans="1:11" s="11" customFormat="1" x14ac:dyDescent="0.25">
      <c r="A37" s="62" t="s">
        <v>218</v>
      </c>
      <c r="B37" s="182"/>
      <c r="C37" s="182"/>
      <c r="D37" s="182"/>
      <c r="E37" s="182"/>
      <c r="F37" s="182"/>
      <c r="G37" s="182"/>
      <c r="H37" s="182"/>
      <c r="I37" s="3"/>
    </row>
    <row r="38" spans="1:11" s="7" customFormat="1" ht="12.75" x14ac:dyDescent="0.2">
      <c r="A38" s="57" t="s">
        <v>21</v>
      </c>
      <c r="B38" s="64"/>
      <c r="C38" s="64"/>
      <c r="D38" s="64"/>
      <c r="E38" s="64"/>
      <c r="F38" s="64"/>
      <c r="G38" s="64"/>
      <c r="H38" s="64"/>
    </row>
    <row r="39" spans="1:11" x14ac:dyDescent="0.25">
      <c r="A39" s="63" t="s">
        <v>219</v>
      </c>
      <c r="B39" s="42"/>
      <c r="C39" s="42"/>
      <c r="D39" s="42"/>
      <c r="E39" s="42"/>
      <c r="F39" s="42"/>
      <c r="G39" s="42"/>
      <c r="H39" s="42"/>
    </row>
    <row r="41" spans="1:11" x14ac:dyDescent="0.25">
      <c r="E41" s="65"/>
      <c r="G41" s="65"/>
      <c r="H41" s="46" t="s">
        <v>30</v>
      </c>
    </row>
  </sheetData>
  <mergeCells count="6">
    <mergeCell ref="D15:D16"/>
    <mergeCell ref="E15:G15"/>
    <mergeCell ref="H15:H16"/>
    <mergeCell ref="A15:A16"/>
    <mergeCell ref="B15:B16"/>
    <mergeCell ref="C15:C16"/>
  </mergeCells>
  <pageMargins left="0" right="0" top="0.59055118110236227" bottom="0" header="0.31496062992125984" footer="0.31496062992125984"/>
  <pageSetup paperSize="9" scale="9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31"/>
  <sheetViews>
    <sheetView zoomScale="115" zoomScaleNormal="115" workbookViewId="0">
      <selection activeCell="A19" sqref="A19:C20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10.42578125" bestFit="1" customWidth="1"/>
    <col min="18" max="18" width="9.5703125" bestFit="1" customWidth="1"/>
    <col min="247" max="247" width="5.140625" customWidth="1"/>
    <col min="248" max="248" width="7.28515625" customWidth="1"/>
    <col min="249" max="249" width="38.5703125" customWidth="1"/>
    <col min="250" max="250" width="7.140625" customWidth="1"/>
    <col min="251" max="251" width="7.5703125" customWidth="1"/>
    <col min="252" max="256" width="8.5703125" customWidth="1"/>
    <col min="257" max="257" width="9" customWidth="1"/>
    <col min="258" max="258" width="9.42578125" customWidth="1"/>
    <col min="259" max="259" width="9.28515625" customWidth="1"/>
    <col min="261" max="262" width="10" customWidth="1"/>
    <col min="503" max="503" width="5.140625" customWidth="1"/>
    <col min="504" max="504" width="7.28515625" customWidth="1"/>
    <col min="505" max="505" width="38.5703125" customWidth="1"/>
    <col min="506" max="506" width="7.140625" customWidth="1"/>
    <col min="507" max="507" width="7.5703125" customWidth="1"/>
    <col min="508" max="512" width="8.5703125" customWidth="1"/>
    <col min="513" max="513" width="9" customWidth="1"/>
    <col min="514" max="514" width="9.42578125" customWidth="1"/>
    <col min="515" max="515" width="9.28515625" customWidth="1"/>
    <col min="517" max="518" width="10" customWidth="1"/>
    <col min="759" max="759" width="5.140625" customWidth="1"/>
    <col min="760" max="760" width="7.28515625" customWidth="1"/>
    <col min="761" max="761" width="38.5703125" customWidth="1"/>
    <col min="762" max="762" width="7.140625" customWidth="1"/>
    <col min="763" max="763" width="7.5703125" customWidth="1"/>
    <col min="764" max="768" width="8.5703125" customWidth="1"/>
    <col min="769" max="769" width="9" customWidth="1"/>
    <col min="770" max="770" width="9.42578125" customWidth="1"/>
    <col min="771" max="771" width="9.28515625" customWidth="1"/>
    <col min="773" max="774" width="10" customWidth="1"/>
    <col min="1015" max="1015" width="5.140625" customWidth="1"/>
    <col min="1016" max="1016" width="7.28515625" customWidth="1"/>
    <col min="1017" max="1017" width="38.5703125" customWidth="1"/>
    <col min="1018" max="1018" width="7.140625" customWidth="1"/>
    <col min="1019" max="1019" width="7.5703125" customWidth="1"/>
    <col min="1020" max="1024" width="8.5703125" customWidth="1"/>
    <col min="1025" max="1025" width="9" customWidth="1"/>
    <col min="1026" max="1026" width="9.42578125" customWidth="1"/>
    <col min="1027" max="1027" width="9.28515625" customWidth="1"/>
    <col min="1029" max="1030" width="10" customWidth="1"/>
    <col min="1271" max="1271" width="5.140625" customWidth="1"/>
    <col min="1272" max="1272" width="7.28515625" customWidth="1"/>
    <col min="1273" max="1273" width="38.5703125" customWidth="1"/>
    <col min="1274" max="1274" width="7.140625" customWidth="1"/>
    <col min="1275" max="1275" width="7.5703125" customWidth="1"/>
    <col min="1276" max="1280" width="8.5703125" customWidth="1"/>
    <col min="1281" max="1281" width="9" customWidth="1"/>
    <col min="1282" max="1282" width="9.42578125" customWidth="1"/>
    <col min="1283" max="1283" width="9.28515625" customWidth="1"/>
    <col min="1285" max="1286" width="10" customWidth="1"/>
    <col min="1527" max="1527" width="5.140625" customWidth="1"/>
    <col min="1528" max="1528" width="7.28515625" customWidth="1"/>
    <col min="1529" max="1529" width="38.5703125" customWidth="1"/>
    <col min="1530" max="1530" width="7.140625" customWidth="1"/>
    <col min="1531" max="1531" width="7.5703125" customWidth="1"/>
    <col min="1532" max="1536" width="8.5703125" customWidth="1"/>
    <col min="1537" max="1537" width="9" customWidth="1"/>
    <col min="1538" max="1538" width="9.42578125" customWidth="1"/>
    <col min="1539" max="1539" width="9.28515625" customWidth="1"/>
    <col min="1541" max="1542" width="10" customWidth="1"/>
    <col min="1783" max="1783" width="5.140625" customWidth="1"/>
    <col min="1784" max="1784" width="7.28515625" customWidth="1"/>
    <col min="1785" max="1785" width="38.5703125" customWidth="1"/>
    <col min="1786" max="1786" width="7.140625" customWidth="1"/>
    <col min="1787" max="1787" width="7.5703125" customWidth="1"/>
    <col min="1788" max="1792" width="8.5703125" customWidth="1"/>
    <col min="1793" max="1793" width="9" customWidth="1"/>
    <col min="1794" max="1794" width="9.42578125" customWidth="1"/>
    <col min="1795" max="1795" width="9.28515625" customWidth="1"/>
    <col min="1797" max="1798" width="10" customWidth="1"/>
    <col min="2039" max="2039" width="5.140625" customWidth="1"/>
    <col min="2040" max="2040" width="7.28515625" customWidth="1"/>
    <col min="2041" max="2041" width="38.5703125" customWidth="1"/>
    <col min="2042" max="2042" width="7.140625" customWidth="1"/>
    <col min="2043" max="2043" width="7.5703125" customWidth="1"/>
    <col min="2044" max="2048" width="8.5703125" customWidth="1"/>
    <col min="2049" max="2049" width="9" customWidth="1"/>
    <col min="2050" max="2050" width="9.42578125" customWidth="1"/>
    <col min="2051" max="2051" width="9.28515625" customWidth="1"/>
    <col min="2053" max="2054" width="10" customWidth="1"/>
    <col min="2295" max="2295" width="5.140625" customWidth="1"/>
    <col min="2296" max="2296" width="7.28515625" customWidth="1"/>
    <col min="2297" max="2297" width="38.5703125" customWidth="1"/>
    <col min="2298" max="2298" width="7.140625" customWidth="1"/>
    <col min="2299" max="2299" width="7.5703125" customWidth="1"/>
    <col min="2300" max="2304" width="8.5703125" customWidth="1"/>
    <col min="2305" max="2305" width="9" customWidth="1"/>
    <col min="2306" max="2306" width="9.42578125" customWidth="1"/>
    <col min="2307" max="2307" width="9.28515625" customWidth="1"/>
    <col min="2309" max="2310" width="10" customWidth="1"/>
    <col min="2551" max="2551" width="5.140625" customWidth="1"/>
    <col min="2552" max="2552" width="7.28515625" customWidth="1"/>
    <col min="2553" max="2553" width="38.5703125" customWidth="1"/>
    <col min="2554" max="2554" width="7.140625" customWidth="1"/>
    <col min="2555" max="2555" width="7.5703125" customWidth="1"/>
    <col min="2556" max="2560" width="8.5703125" customWidth="1"/>
    <col min="2561" max="2561" width="9" customWidth="1"/>
    <col min="2562" max="2562" width="9.42578125" customWidth="1"/>
    <col min="2563" max="2563" width="9.28515625" customWidth="1"/>
    <col min="2565" max="2566" width="10" customWidth="1"/>
    <col min="2807" max="2807" width="5.140625" customWidth="1"/>
    <col min="2808" max="2808" width="7.28515625" customWidth="1"/>
    <col min="2809" max="2809" width="38.5703125" customWidth="1"/>
    <col min="2810" max="2810" width="7.140625" customWidth="1"/>
    <col min="2811" max="2811" width="7.5703125" customWidth="1"/>
    <col min="2812" max="2816" width="8.5703125" customWidth="1"/>
    <col min="2817" max="2817" width="9" customWidth="1"/>
    <col min="2818" max="2818" width="9.42578125" customWidth="1"/>
    <col min="2819" max="2819" width="9.28515625" customWidth="1"/>
    <col min="2821" max="2822" width="10" customWidth="1"/>
    <col min="3063" max="3063" width="5.140625" customWidth="1"/>
    <col min="3064" max="3064" width="7.28515625" customWidth="1"/>
    <col min="3065" max="3065" width="38.5703125" customWidth="1"/>
    <col min="3066" max="3066" width="7.140625" customWidth="1"/>
    <col min="3067" max="3067" width="7.5703125" customWidth="1"/>
    <col min="3068" max="3072" width="8.5703125" customWidth="1"/>
    <col min="3073" max="3073" width="9" customWidth="1"/>
    <col min="3074" max="3074" width="9.42578125" customWidth="1"/>
    <col min="3075" max="3075" width="9.28515625" customWidth="1"/>
    <col min="3077" max="3078" width="10" customWidth="1"/>
    <col min="3319" max="3319" width="5.140625" customWidth="1"/>
    <col min="3320" max="3320" width="7.28515625" customWidth="1"/>
    <col min="3321" max="3321" width="38.5703125" customWidth="1"/>
    <col min="3322" max="3322" width="7.140625" customWidth="1"/>
    <col min="3323" max="3323" width="7.5703125" customWidth="1"/>
    <col min="3324" max="3328" width="8.5703125" customWidth="1"/>
    <col min="3329" max="3329" width="9" customWidth="1"/>
    <col min="3330" max="3330" width="9.42578125" customWidth="1"/>
    <col min="3331" max="3331" width="9.28515625" customWidth="1"/>
    <col min="3333" max="3334" width="10" customWidth="1"/>
    <col min="3575" max="3575" width="5.140625" customWidth="1"/>
    <col min="3576" max="3576" width="7.28515625" customWidth="1"/>
    <col min="3577" max="3577" width="38.5703125" customWidth="1"/>
    <col min="3578" max="3578" width="7.140625" customWidth="1"/>
    <col min="3579" max="3579" width="7.5703125" customWidth="1"/>
    <col min="3580" max="3584" width="8.5703125" customWidth="1"/>
    <col min="3585" max="3585" width="9" customWidth="1"/>
    <col min="3586" max="3586" width="9.42578125" customWidth="1"/>
    <col min="3587" max="3587" width="9.28515625" customWidth="1"/>
    <col min="3589" max="3590" width="10" customWidth="1"/>
    <col min="3831" max="3831" width="5.140625" customWidth="1"/>
    <col min="3832" max="3832" width="7.28515625" customWidth="1"/>
    <col min="3833" max="3833" width="38.5703125" customWidth="1"/>
    <col min="3834" max="3834" width="7.140625" customWidth="1"/>
    <col min="3835" max="3835" width="7.5703125" customWidth="1"/>
    <col min="3836" max="3840" width="8.5703125" customWidth="1"/>
    <col min="3841" max="3841" width="9" customWidth="1"/>
    <col min="3842" max="3842" width="9.42578125" customWidth="1"/>
    <col min="3843" max="3843" width="9.28515625" customWidth="1"/>
    <col min="3845" max="3846" width="10" customWidth="1"/>
    <col min="4087" max="4087" width="5.140625" customWidth="1"/>
    <col min="4088" max="4088" width="7.28515625" customWidth="1"/>
    <col min="4089" max="4089" width="38.5703125" customWidth="1"/>
    <col min="4090" max="4090" width="7.140625" customWidth="1"/>
    <col min="4091" max="4091" width="7.5703125" customWidth="1"/>
    <col min="4092" max="4096" width="8.5703125" customWidth="1"/>
    <col min="4097" max="4097" width="9" customWidth="1"/>
    <col min="4098" max="4098" width="9.42578125" customWidth="1"/>
    <col min="4099" max="4099" width="9.28515625" customWidth="1"/>
    <col min="4101" max="4102" width="10" customWidth="1"/>
    <col min="4343" max="4343" width="5.140625" customWidth="1"/>
    <col min="4344" max="4344" width="7.28515625" customWidth="1"/>
    <col min="4345" max="4345" width="38.5703125" customWidth="1"/>
    <col min="4346" max="4346" width="7.140625" customWidth="1"/>
    <col min="4347" max="4347" width="7.5703125" customWidth="1"/>
    <col min="4348" max="4352" width="8.5703125" customWidth="1"/>
    <col min="4353" max="4353" width="9" customWidth="1"/>
    <col min="4354" max="4354" width="9.42578125" customWidth="1"/>
    <col min="4355" max="4355" width="9.28515625" customWidth="1"/>
    <col min="4357" max="4358" width="10" customWidth="1"/>
    <col min="4599" max="4599" width="5.140625" customWidth="1"/>
    <col min="4600" max="4600" width="7.28515625" customWidth="1"/>
    <col min="4601" max="4601" width="38.5703125" customWidth="1"/>
    <col min="4602" max="4602" width="7.140625" customWidth="1"/>
    <col min="4603" max="4603" width="7.5703125" customWidth="1"/>
    <col min="4604" max="4608" width="8.5703125" customWidth="1"/>
    <col min="4609" max="4609" width="9" customWidth="1"/>
    <col min="4610" max="4610" width="9.42578125" customWidth="1"/>
    <col min="4611" max="4611" width="9.28515625" customWidth="1"/>
    <col min="4613" max="4614" width="10" customWidth="1"/>
    <col min="4855" max="4855" width="5.140625" customWidth="1"/>
    <col min="4856" max="4856" width="7.28515625" customWidth="1"/>
    <col min="4857" max="4857" width="38.5703125" customWidth="1"/>
    <col min="4858" max="4858" width="7.140625" customWidth="1"/>
    <col min="4859" max="4859" width="7.5703125" customWidth="1"/>
    <col min="4860" max="4864" width="8.5703125" customWidth="1"/>
    <col min="4865" max="4865" width="9" customWidth="1"/>
    <col min="4866" max="4866" width="9.42578125" customWidth="1"/>
    <col min="4867" max="4867" width="9.28515625" customWidth="1"/>
    <col min="4869" max="4870" width="10" customWidth="1"/>
    <col min="5111" max="5111" width="5.140625" customWidth="1"/>
    <col min="5112" max="5112" width="7.28515625" customWidth="1"/>
    <col min="5113" max="5113" width="38.5703125" customWidth="1"/>
    <col min="5114" max="5114" width="7.140625" customWidth="1"/>
    <col min="5115" max="5115" width="7.5703125" customWidth="1"/>
    <col min="5116" max="5120" width="8.5703125" customWidth="1"/>
    <col min="5121" max="5121" width="9" customWidth="1"/>
    <col min="5122" max="5122" width="9.42578125" customWidth="1"/>
    <col min="5123" max="5123" width="9.28515625" customWidth="1"/>
    <col min="5125" max="5126" width="10" customWidth="1"/>
    <col min="5367" max="5367" width="5.140625" customWidth="1"/>
    <col min="5368" max="5368" width="7.28515625" customWidth="1"/>
    <col min="5369" max="5369" width="38.5703125" customWidth="1"/>
    <col min="5370" max="5370" width="7.140625" customWidth="1"/>
    <col min="5371" max="5371" width="7.5703125" customWidth="1"/>
    <col min="5372" max="5376" width="8.5703125" customWidth="1"/>
    <col min="5377" max="5377" width="9" customWidth="1"/>
    <col min="5378" max="5378" width="9.42578125" customWidth="1"/>
    <col min="5379" max="5379" width="9.28515625" customWidth="1"/>
    <col min="5381" max="5382" width="10" customWidth="1"/>
    <col min="5623" max="5623" width="5.140625" customWidth="1"/>
    <col min="5624" max="5624" width="7.28515625" customWidth="1"/>
    <col min="5625" max="5625" width="38.5703125" customWidth="1"/>
    <col min="5626" max="5626" width="7.140625" customWidth="1"/>
    <col min="5627" max="5627" width="7.5703125" customWidth="1"/>
    <col min="5628" max="5632" width="8.5703125" customWidth="1"/>
    <col min="5633" max="5633" width="9" customWidth="1"/>
    <col min="5634" max="5634" width="9.42578125" customWidth="1"/>
    <col min="5635" max="5635" width="9.28515625" customWidth="1"/>
    <col min="5637" max="5638" width="10" customWidth="1"/>
    <col min="5879" max="5879" width="5.140625" customWidth="1"/>
    <col min="5880" max="5880" width="7.28515625" customWidth="1"/>
    <col min="5881" max="5881" width="38.5703125" customWidth="1"/>
    <col min="5882" max="5882" width="7.140625" customWidth="1"/>
    <col min="5883" max="5883" width="7.5703125" customWidth="1"/>
    <col min="5884" max="5888" width="8.5703125" customWidth="1"/>
    <col min="5889" max="5889" width="9" customWidth="1"/>
    <col min="5890" max="5890" width="9.42578125" customWidth="1"/>
    <col min="5891" max="5891" width="9.28515625" customWidth="1"/>
    <col min="5893" max="5894" width="10" customWidth="1"/>
    <col min="6135" max="6135" width="5.140625" customWidth="1"/>
    <col min="6136" max="6136" width="7.28515625" customWidth="1"/>
    <col min="6137" max="6137" width="38.5703125" customWidth="1"/>
    <col min="6138" max="6138" width="7.140625" customWidth="1"/>
    <col min="6139" max="6139" width="7.5703125" customWidth="1"/>
    <col min="6140" max="6144" width="8.5703125" customWidth="1"/>
    <col min="6145" max="6145" width="9" customWidth="1"/>
    <col min="6146" max="6146" width="9.42578125" customWidth="1"/>
    <col min="6147" max="6147" width="9.28515625" customWidth="1"/>
    <col min="6149" max="6150" width="10" customWidth="1"/>
    <col min="6391" max="6391" width="5.140625" customWidth="1"/>
    <col min="6392" max="6392" width="7.28515625" customWidth="1"/>
    <col min="6393" max="6393" width="38.5703125" customWidth="1"/>
    <col min="6394" max="6394" width="7.140625" customWidth="1"/>
    <col min="6395" max="6395" width="7.5703125" customWidth="1"/>
    <col min="6396" max="6400" width="8.5703125" customWidth="1"/>
    <col min="6401" max="6401" width="9" customWidth="1"/>
    <col min="6402" max="6402" width="9.42578125" customWidth="1"/>
    <col min="6403" max="6403" width="9.28515625" customWidth="1"/>
    <col min="6405" max="6406" width="10" customWidth="1"/>
    <col min="6647" max="6647" width="5.140625" customWidth="1"/>
    <col min="6648" max="6648" width="7.28515625" customWidth="1"/>
    <col min="6649" max="6649" width="38.5703125" customWidth="1"/>
    <col min="6650" max="6650" width="7.140625" customWidth="1"/>
    <col min="6651" max="6651" width="7.5703125" customWidth="1"/>
    <col min="6652" max="6656" width="8.5703125" customWidth="1"/>
    <col min="6657" max="6657" width="9" customWidth="1"/>
    <col min="6658" max="6658" width="9.42578125" customWidth="1"/>
    <col min="6659" max="6659" width="9.28515625" customWidth="1"/>
    <col min="6661" max="6662" width="10" customWidth="1"/>
    <col min="6903" max="6903" width="5.140625" customWidth="1"/>
    <col min="6904" max="6904" width="7.28515625" customWidth="1"/>
    <col min="6905" max="6905" width="38.5703125" customWidth="1"/>
    <col min="6906" max="6906" width="7.140625" customWidth="1"/>
    <col min="6907" max="6907" width="7.5703125" customWidth="1"/>
    <col min="6908" max="6912" width="8.5703125" customWidth="1"/>
    <col min="6913" max="6913" width="9" customWidth="1"/>
    <col min="6914" max="6914" width="9.42578125" customWidth="1"/>
    <col min="6915" max="6915" width="9.28515625" customWidth="1"/>
    <col min="6917" max="6918" width="10" customWidth="1"/>
    <col min="7159" max="7159" width="5.140625" customWidth="1"/>
    <col min="7160" max="7160" width="7.28515625" customWidth="1"/>
    <col min="7161" max="7161" width="38.5703125" customWidth="1"/>
    <col min="7162" max="7162" width="7.140625" customWidth="1"/>
    <col min="7163" max="7163" width="7.5703125" customWidth="1"/>
    <col min="7164" max="7168" width="8.5703125" customWidth="1"/>
    <col min="7169" max="7169" width="9" customWidth="1"/>
    <col min="7170" max="7170" width="9.42578125" customWidth="1"/>
    <col min="7171" max="7171" width="9.28515625" customWidth="1"/>
    <col min="7173" max="7174" width="10" customWidth="1"/>
    <col min="7415" max="7415" width="5.140625" customWidth="1"/>
    <col min="7416" max="7416" width="7.28515625" customWidth="1"/>
    <col min="7417" max="7417" width="38.5703125" customWidth="1"/>
    <col min="7418" max="7418" width="7.140625" customWidth="1"/>
    <col min="7419" max="7419" width="7.5703125" customWidth="1"/>
    <col min="7420" max="7424" width="8.5703125" customWidth="1"/>
    <col min="7425" max="7425" width="9" customWidth="1"/>
    <col min="7426" max="7426" width="9.42578125" customWidth="1"/>
    <col min="7427" max="7427" width="9.28515625" customWidth="1"/>
    <col min="7429" max="7430" width="10" customWidth="1"/>
    <col min="7671" max="7671" width="5.140625" customWidth="1"/>
    <col min="7672" max="7672" width="7.28515625" customWidth="1"/>
    <col min="7673" max="7673" width="38.5703125" customWidth="1"/>
    <col min="7674" max="7674" width="7.140625" customWidth="1"/>
    <col min="7675" max="7675" width="7.5703125" customWidth="1"/>
    <col min="7676" max="7680" width="8.5703125" customWidth="1"/>
    <col min="7681" max="7681" width="9" customWidth="1"/>
    <col min="7682" max="7682" width="9.42578125" customWidth="1"/>
    <col min="7683" max="7683" width="9.28515625" customWidth="1"/>
    <col min="7685" max="7686" width="10" customWidth="1"/>
    <col min="7927" max="7927" width="5.140625" customWidth="1"/>
    <col min="7928" max="7928" width="7.28515625" customWidth="1"/>
    <col min="7929" max="7929" width="38.5703125" customWidth="1"/>
    <col min="7930" max="7930" width="7.140625" customWidth="1"/>
    <col min="7931" max="7931" width="7.5703125" customWidth="1"/>
    <col min="7932" max="7936" width="8.5703125" customWidth="1"/>
    <col min="7937" max="7937" width="9" customWidth="1"/>
    <col min="7938" max="7938" width="9.42578125" customWidth="1"/>
    <col min="7939" max="7939" width="9.28515625" customWidth="1"/>
    <col min="7941" max="7942" width="10" customWidth="1"/>
    <col min="8183" max="8183" width="5.140625" customWidth="1"/>
    <col min="8184" max="8184" width="7.28515625" customWidth="1"/>
    <col min="8185" max="8185" width="38.5703125" customWidth="1"/>
    <col min="8186" max="8186" width="7.140625" customWidth="1"/>
    <col min="8187" max="8187" width="7.5703125" customWidth="1"/>
    <col min="8188" max="8192" width="8.5703125" customWidth="1"/>
    <col min="8193" max="8193" width="9" customWidth="1"/>
    <col min="8194" max="8194" width="9.42578125" customWidth="1"/>
    <col min="8195" max="8195" width="9.28515625" customWidth="1"/>
    <col min="8197" max="8198" width="10" customWidth="1"/>
    <col min="8439" max="8439" width="5.140625" customWidth="1"/>
    <col min="8440" max="8440" width="7.28515625" customWidth="1"/>
    <col min="8441" max="8441" width="38.5703125" customWidth="1"/>
    <col min="8442" max="8442" width="7.140625" customWidth="1"/>
    <col min="8443" max="8443" width="7.5703125" customWidth="1"/>
    <col min="8444" max="8448" width="8.5703125" customWidth="1"/>
    <col min="8449" max="8449" width="9" customWidth="1"/>
    <col min="8450" max="8450" width="9.42578125" customWidth="1"/>
    <col min="8451" max="8451" width="9.28515625" customWidth="1"/>
    <col min="8453" max="8454" width="10" customWidth="1"/>
    <col min="8695" max="8695" width="5.140625" customWidth="1"/>
    <col min="8696" max="8696" width="7.28515625" customWidth="1"/>
    <col min="8697" max="8697" width="38.5703125" customWidth="1"/>
    <col min="8698" max="8698" width="7.140625" customWidth="1"/>
    <col min="8699" max="8699" width="7.5703125" customWidth="1"/>
    <col min="8700" max="8704" width="8.5703125" customWidth="1"/>
    <col min="8705" max="8705" width="9" customWidth="1"/>
    <col min="8706" max="8706" width="9.42578125" customWidth="1"/>
    <col min="8707" max="8707" width="9.28515625" customWidth="1"/>
    <col min="8709" max="8710" width="10" customWidth="1"/>
    <col min="8951" max="8951" width="5.140625" customWidth="1"/>
    <col min="8952" max="8952" width="7.28515625" customWidth="1"/>
    <col min="8953" max="8953" width="38.5703125" customWidth="1"/>
    <col min="8954" max="8954" width="7.140625" customWidth="1"/>
    <col min="8955" max="8955" width="7.5703125" customWidth="1"/>
    <col min="8956" max="8960" width="8.5703125" customWidth="1"/>
    <col min="8961" max="8961" width="9" customWidth="1"/>
    <col min="8962" max="8962" width="9.42578125" customWidth="1"/>
    <col min="8963" max="8963" width="9.28515625" customWidth="1"/>
    <col min="8965" max="8966" width="10" customWidth="1"/>
    <col min="9207" max="9207" width="5.140625" customWidth="1"/>
    <col min="9208" max="9208" width="7.28515625" customWidth="1"/>
    <col min="9209" max="9209" width="38.5703125" customWidth="1"/>
    <col min="9210" max="9210" width="7.140625" customWidth="1"/>
    <col min="9211" max="9211" width="7.5703125" customWidth="1"/>
    <col min="9212" max="9216" width="8.5703125" customWidth="1"/>
    <col min="9217" max="9217" width="9" customWidth="1"/>
    <col min="9218" max="9218" width="9.42578125" customWidth="1"/>
    <col min="9219" max="9219" width="9.28515625" customWidth="1"/>
    <col min="9221" max="9222" width="10" customWidth="1"/>
    <col min="9463" max="9463" width="5.140625" customWidth="1"/>
    <col min="9464" max="9464" width="7.28515625" customWidth="1"/>
    <col min="9465" max="9465" width="38.5703125" customWidth="1"/>
    <col min="9466" max="9466" width="7.140625" customWidth="1"/>
    <col min="9467" max="9467" width="7.5703125" customWidth="1"/>
    <col min="9468" max="9472" width="8.5703125" customWidth="1"/>
    <col min="9473" max="9473" width="9" customWidth="1"/>
    <col min="9474" max="9474" width="9.42578125" customWidth="1"/>
    <col min="9475" max="9475" width="9.28515625" customWidth="1"/>
    <col min="9477" max="9478" width="10" customWidth="1"/>
    <col min="9719" max="9719" width="5.140625" customWidth="1"/>
    <col min="9720" max="9720" width="7.28515625" customWidth="1"/>
    <col min="9721" max="9721" width="38.5703125" customWidth="1"/>
    <col min="9722" max="9722" width="7.140625" customWidth="1"/>
    <col min="9723" max="9723" width="7.5703125" customWidth="1"/>
    <col min="9724" max="9728" width="8.5703125" customWidth="1"/>
    <col min="9729" max="9729" width="9" customWidth="1"/>
    <col min="9730" max="9730" width="9.42578125" customWidth="1"/>
    <col min="9731" max="9731" width="9.28515625" customWidth="1"/>
    <col min="9733" max="9734" width="10" customWidth="1"/>
    <col min="9975" max="9975" width="5.140625" customWidth="1"/>
    <col min="9976" max="9976" width="7.28515625" customWidth="1"/>
    <col min="9977" max="9977" width="38.5703125" customWidth="1"/>
    <col min="9978" max="9978" width="7.140625" customWidth="1"/>
    <col min="9979" max="9979" width="7.5703125" customWidth="1"/>
    <col min="9980" max="9984" width="8.5703125" customWidth="1"/>
    <col min="9985" max="9985" width="9" customWidth="1"/>
    <col min="9986" max="9986" width="9.42578125" customWidth="1"/>
    <col min="9987" max="9987" width="9.28515625" customWidth="1"/>
    <col min="9989" max="9990" width="10" customWidth="1"/>
    <col min="10231" max="10231" width="5.140625" customWidth="1"/>
    <col min="10232" max="10232" width="7.28515625" customWidth="1"/>
    <col min="10233" max="10233" width="38.5703125" customWidth="1"/>
    <col min="10234" max="10234" width="7.140625" customWidth="1"/>
    <col min="10235" max="10235" width="7.5703125" customWidth="1"/>
    <col min="10236" max="10240" width="8.5703125" customWidth="1"/>
    <col min="10241" max="10241" width="9" customWidth="1"/>
    <col min="10242" max="10242" width="9.42578125" customWidth="1"/>
    <col min="10243" max="10243" width="9.28515625" customWidth="1"/>
    <col min="10245" max="10246" width="10" customWidth="1"/>
    <col min="10487" max="10487" width="5.140625" customWidth="1"/>
    <col min="10488" max="10488" width="7.28515625" customWidth="1"/>
    <col min="10489" max="10489" width="38.5703125" customWidth="1"/>
    <col min="10490" max="10490" width="7.140625" customWidth="1"/>
    <col min="10491" max="10491" width="7.5703125" customWidth="1"/>
    <col min="10492" max="10496" width="8.5703125" customWidth="1"/>
    <col min="10497" max="10497" width="9" customWidth="1"/>
    <col min="10498" max="10498" width="9.42578125" customWidth="1"/>
    <col min="10499" max="10499" width="9.28515625" customWidth="1"/>
    <col min="10501" max="10502" width="10" customWidth="1"/>
    <col min="10743" max="10743" width="5.140625" customWidth="1"/>
    <col min="10744" max="10744" width="7.28515625" customWidth="1"/>
    <col min="10745" max="10745" width="38.5703125" customWidth="1"/>
    <col min="10746" max="10746" width="7.140625" customWidth="1"/>
    <col min="10747" max="10747" width="7.5703125" customWidth="1"/>
    <col min="10748" max="10752" width="8.5703125" customWidth="1"/>
    <col min="10753" max="10753" width="9" customWidth="1"/>
    <col min="10754" max="10754" width="9.42578125" customWidth="1"/>
    <col min="10755" max="10755" width="9.28515625" customWidth="1"/>
    <col min="10757" max="10758" width="10" customWidth="1"/>
    <col min="10999" max="10999" width="5.140625" customWidth="1"/>
    <col min="11000" max="11000" width="7.28515625" customWidth="1"/>
    <col min="11001" max="11001" width="38.5703125" customWidth="1"/>
    <col min="11002" max="11002" width="7.140625" customWidth="1"/>
    <col min="11003" max="11003" width="7.5703125" customWidth="1"/>
    <col min="11004" max="11008" width="8.5703125" customWidth="1"/>
    <col min="11009" max="11009" width="9" customWidth="1"/>
    <col min="11010" max="11010" width="9.42578125" customWidth="1"/>
    <col min="11011" max="11011" width="9.28515625" customWidth="1"/>
    <col min="11013" max="11014" width="10" customWidth="1"/>
    <col min="11255" max="11255" width="5.140625" customWidth="1"/>
    <col min="11256" max="11256" width="7.28515625" customWidth="1"/>
    <col min="11257" max="11257" width="38.5703125" customWidth="1"/>
    <col min="11258" max="11258" width="7.140625" customWidth="1"/>
    <col min="11259" max="11259" width="7.5703125" customWidth="1"/>
    <col min="11260" max="11264" width="8.5703125" customWidth="1"/>
    <col min="11265" max="11265" width="9" customWidth="1"/>
    <col min="11266" max="11266" width="9.42578125" customWidth="1"/>
    <col min="11267" max="11267" width="9.28515625" customWidth="1"/>
    <col min="11269" max="11270" width="10" customWidth="1"/>
    <col min="11511" max="11511" width="5.140625" customWidth="1"/>
    <col min="11512" max="11512" width="7.28515625" customWidth="1"/>
    <col min="11513" max="11513" width="38.5703125" customWidth="1"/>
    <col min="11514" max="11514" width="7.140625" customWidth="1"/>
    <col min="11515" max="11515" width="7.5703125" customWidth="1"/>
    <col min="11516" max="11520" width="8.5703125" customWidth="1"/>
    <col min="11521" max="11521" width="9" customWidth="1"/>
    <col min="11522" max="11522" width="9.42578125" customWidth="1"/>
    <col min="11523" max="11523" width="9.28515625" customWidth="1"/>
    <col min="11525" max="11526" width="10" customWidth="1"/>
    <col min="11767" max="11767" width="5.140625" customWidth="1"/>
    <col min="11768" max="11768" width="7.28515625" customWidth="1"/>
    <col min="11769" max="11769" width="38.5703125" customWidth="1"/>
    <col min="11770" max="11770" width="7.140625" customWidth="1"/>
    <col min="11771" max="11771" width="7.5703125" customWidth="1"/>
    <col min="11772" max="11776" width="8.5703125" customWidth="1"/>
    <col min="11777" max="11777" width="9" customWidth="1"/>
    <col min="11778" max="11778" width="9.42578125" customWidth="1"/>
    <col min="11779" max="11779" width="9.28515625" customWidth="1"/>
    <col min="11781" max="11782" width="10" customWidth="1"/>
    <col min="12023" max="12023" width="5.140625" customWidth="1"/>
    <col min="12024" max="12024" width="7.28515625" customWidth="1"/>
    <col min="12025" max="12025" width="38.5703125" customWidth="1"/>
    <col min="12026" max="12026" width="7.140625" customWidth="1"/>
    <col min="12027" max="12027" width="7.5703125" customWidth="1"/>
    <col min="12028" max="12032" width="8.5703125" customWidth="1"/>
    <col min="12033" max="12033" width="9" customWidth="1"/>
    <col min="12034" max="12034" width="9.42578125" customWidth="1"/>
    <col min="12035" max="12035" width="9.28515625" customWidth="1"/>
    <col min="12037" max="12038" width="10" customWidth="1"/>
    <col min="12279" max="12279" width="5.140625" customWidth="1"/>
    <col min="12280" max="12280" width="7.28515625" customWidth="1"/>
    <col min="12281" max="12281" width="38.5703125" customWidth="1"/>
    <col min="12282" max="12282" width="7.140625" customWidth="1"/>
    <col min="12283" max="12283" width="7.5703125" customWidth="1"/>
    <col min="12284" max="12288" width="8.5703125" customWidth="1"/>
    <col min="12289" max="12289" width="9" customWidth="1"/>
    <col min="12290" max="12290" width="9.42578125" customWidth="1"/>
    <col min="12291" max="12291" width="9.28515625" customWidth="1"/>
    <col min="12293" max="12294" width="10" customWidth="1"/>
    <col min="12535" max="12535" width="5.140625" customWidth="1"/>
    <col min="12536" max="12536" width="7.28515625" customWidth="1"/>
    <col min="12537" max="12537" width="38.5703125" customWidth="1"/>
    <col min="12538" max="12538" width="7.140625" customWidth="1"/>
    <col min="12539" max="12539" width="7.5703125" customWidth="1"/>
    <col min="12540" max="12544" width="8.5703125" customWidth="1"/>
    <col min="12545" max="12545" width="9" customWidth="1"/>
    <col min="12546" max="12546" width="9.42578125" customWidth="1"/>
    <col min="12547" max="12547" width="9.28515625" customWidth="1"/>
    <col min="12549" max="12550" width="10" customWidth="1"/>
    <col min="12791" max="12791" width="5.140625" customWidth="1"/>
    <col min="12792" max="12792" width="7.28515625" customWidth="1"/>
    <col min="12793" max="12793" width="38.5703125" customWidth="1"/>
    <col min="12794" max="12794" width="7.140625" customWidth="1"/>
    <col min="12795" max="12795" width="7.5703125" customWidth="1"/>
    <col min="12796" max="12800" width="8.5703125" customWidth="1"/>
    <col min="12801" max="12801" width="9" customWidth="1"/>
    <col min="12802" max="12802" width="9.42578125" customWidth="1"/>
    <col min="12803" max="12803" width="9.28515625" customWidth="1"/>
    <col min="12805" max="12806" width="10" customWidth="1"/>
    <col min="13047" max="13047" width="5.140625" customWidth="1"/>
    <col min="13048" max="13048" width="7.28515625" customWidth="1"/>
    <col min="13049" max="13049" width="38.5703125" customWidth="1"/>
    <col min="13050" max="13050" width="7.140625" customWidth="1"/>
    <col min="13051" max="13051" width="7.5703125" customWidth="1"/>
    <col min="13052" max="13056" width="8.5703125" customWidth="1"/>
    <col min="13057" max="13057" width="9" customWidth="1"/>
    <col min="13058" max="13058" width="9.42578125" customWidth="1"/>
    <col min="13059" max="13059" width="9.28515625" customWidth="1"/>
    <col min="13061" max="13062" width="10" customWidth="1"/>
    <col min="13303" max="13303" width="5.140625" customWidth="1"/>
    <col min="13304" max="13304" width="7.28515625" customWidth="1"/>
    <col min="13305" max="13305" width="38.5703125" customWidth="1"/>
    <col min="13306" max="13306" width="7.140625" customWidth="1"/>
    <col min="13307" max="13307" width="7.5703125" customWidth="1"/>
    <col min="13308" max="13312" width="8.5703125" customWidth="1"/>
    <col min="13313" max="13313" width="9" customWidth="1"/>
    <col min="13314" max="13314" width="9.42578125" customWidth="1"/>
    <col min="13315" max="13315" width="9.28515625" customWidth="1"/>
    <col min="13317" max="13318" width="10" customWidth="1"/>
    <col min="13559" max="13559" width="5.140625" customWidth="1"/>
    <col min="13560" max="13560" width="7.28515625" customWidth="1"/>
    <col min="13561" max="13561" width="38.5703125" customWidth="1"/>
    <col min="13562" max="13562" width="7.140625" customWidth="1"/>
    <col min="13563" max="13563" width="7.5703125" customWidth="1"/>
    <col min="13564" max="13568" width="8.5703125" customWidth="1"/>
    <col min="13569" max="13569" width="9" customWidth="1"/>
    <col min="13570" max="13570" width="9.42578125" customWidth="1"/>
    <col min="13571" max="13571" width="9.28515625" customWidth="1"/>
    <col min="13573" max="13574" width="10" customWidth="1"/>
    <col min="13815" max="13815" width="5.140625" customWidth="1"/>
    <col min="13816" max="13816" width="7.28515625" customWidth="1"/>
    <col min="13817" max="13817" width="38.5703125" customWidth="1"/>
    <col min="13818" max="13818" width="7.140625" customWidth="1"/>
    <col min="13819" max="13819" width="7.5703125" customWidth="1"/>
    <col min="13820" max="13824" width="8.5703125" customWidth="1"/>
    <col min="13825" max="13825" width="9" customWidth="1"/>
    <col min="13826" max="13826" width="9.42578125" customWidth="1"/>
    <col min="13827" max="13827" width="9.28515625" customWidth="1"/>
    <col min="13829" max="13830" width="10" customWidth="1"/>
    <col min="14071" max="14071" width="5.140625" customWidth="1"/>
    <col min="14072" max="14072" width="7.28515625" customWidth="1"/>
    <col min="14073" max="14073" width="38.5703125" customWidth="1"/>
    <col min="14074" max="14074" width="7.140625" customWidth="1"/>
    <col min="14075" max="14075" width="7.5703125" customWidth="1"/>
    <col min="14076" max="14080" width="8.5703125" customWidth="1"/>
    <col min="14081" max="14081" width="9" customWidth="1"/>
    <col min="14082" max="14082" width="9.42578125" customWidth="1"/>
    <col min="14083" max="14083" width="9.28515625" customWidth="1"/>
    <col min="14085" max="14086" width="10" customWidth="1"/>
    <col min="14327" max="14327" width="5.140625" customWidth="1"/>
    <col min="14328" max="14328" width="7.28515625" customWidth="1"/>
    <col min="14329" max="14329" width="38.5703125" customWidth="1"/>
    <col min="14330" max="14330" width="7.140625" customWidth="1"/>
    <col min="14331" max="14331" width="7.5703125" customWidth="1"/>
    <col min="14332" max="14336" width="8.5703125" customWidth="1"/>
    <col min="14337" max="14337" width="9" customWidth="1"/>
    <col min="14338" max="14338" width="9.42578125" customWidth="1"/>
    <col min="14339" max="14339" width="9.28515625" customWidth="1"/>
    <col min="14341" max="14342" width="10" customWidth="1"/>
    <col min="14583" max="14583" width="5.140625" customWidth="1"/>
    <col min="14584" max="14584" width="7.28515625" customWidth="1"/>
    <col min="14585" max="14585" width="38.5703125" customWidth="1"/>
    <col min="14586" max="14586" width="7.140625" customWidth="1"/>
    <col min="14587" max="14587" width="7.5703125" customWidth="1"/>
    <col min="14588" max="14592" width="8.5703125" customWidth="1"/>
    <col min="14593" max="14593" width="9" customWidth="1"/>
    <col min="14594" max="14594" width="9.42578125" customWidth="1"/>
    <col min="14595" max="14595" width="9.28515625" customWidth="1"/>
    <col min="14597" max="14598" width="10" customWidth="1"/>
    <col min="14839" max="14839" width="5.140625" customWidth="1"/>
    <col min="14840" max="14840" width="7.28515625" customWidth="1"/>
    <col min="14841" max="14841" width="38.5703125" customWidth="1"/>
    <col min="14842" max="14842" width="7.140625" customWidth="1"/>
    <col min="14843" max="14843" width="7.5703125" customWidth="1"/>
    <col min="14844" max="14848" width="8.5703125" customWidth="1"/>
    <col min="14849" max="14849" width="9" customWidth="1"/>
    <col min="14850" max="14850" width="9.42578125" customWidth="1"/>
    <col min="14851" max="14851" width="9.28515625" customWidth="1"/>
    <col min="14853" max="14854" width="10" customWidth="1"/>
    <col min="15095" max="15095" width="5.140625" customWidth="1"/>
    <col min="15096" max="15096" width="7.28515625" customWidth="1"/>
    <col min="15097" max="15097" width="38.5703125" customWidth="1"/>
    <col min="15098" max="15098" width="7.140625" customWidth="1"/>
    <col min="15099" max="15099" width="7.5703125" customWidth="1"/>
    <col min="15100" max="15104" width="8.5703125" customWidth="1"/>
    <col min="15105" max="15105" width="9" customWidth="1"/>
    <col min="15106" max="15106" width="9.42578125" customWidth="1"/>
    <col min="15107" max="15107" width="9.28515625" customWidth="1"/>
    <col min="15109" max="15110" width="10" customWidth="1"/>
    <col min="15351" max="15351" width="5.140625" customWidth="1"/>
    <col min="15352" max="15352" width="7.28515625" customWidth="1"/>
    <col min="15353" max="15353" width="38.5703125" customWidth="1"/>
    <col min="15354" max="15354" width="7.140625" customWidth="1"/>
    <col min="15355" max="15355" width="7.5703125" customWidth="1"/>
    <col min="15356" max="15360" width="8.5703125" customWidth="1"/>
    <col min="15361" max="15361" width="9" customWidth="1"/>
    <col min="15362" max="15362" width="9.42578125" customWidth="1"/>
    <col min="15363" max="15363" width="9.28515625" customWidth="1"/>
    <col min="15365" max="15366" width="10" customWidth="1"/>
    <col min="15607" max="15607" width="5.140625" customWidth="1"/>
    <col min="15608" max="15608" width="7.28515625" customWidth="1"/>
    <col min="15609" max="15609" width="38.5703125" customWidth="1"/>
    <col min="15610" max="15610" width="7.140625" customWidth="1"/>
    <col min="15611" max="15611" width="7.5703125" customWidth="1"/>
    <col min="15612" max="15616" width="8.5703125" customWidth="1"/>
    <col min="15617" max="15617" width="9" customWidth="1"/>
    <col min="15618" max="15618" width="9.42578125" customWidth="1"/>
    <col min="15619" max="15619" width="9.28515625" customWidth="1"/>
    <col min="15621" max="15622" width="10" customWidth="1"/>
    <col min="15863" max="15863" width="5.140625" customWidth="1"/>
    <col min="15864" max="15864" width="7.28515625" customWidth="1"/>
    <col min="15865" max="15865" width="38.5703125" customWidth="1"/>
    <col min="15866" max="15866" width="7.140625" customWidth="1"/>
    <col min="15867" max="15867" width="7.5703125" customWidth="1"/>
    <col min="15868" max="15872" width="8.5703125" customWidth="1"/>
    <col min="15873" max="15873" width="9" customWidth="1"/>
    <col min="15874" max="15874" width="9.42578125" customWidth="1"/>
    <col min="15875" max="15875" width="9.28515625" customWidth="1"/>
    <col min="15877" max="15878" width="10" customWidth="1"/>
    <col min="16119" max="16119" width="5.140625" customWidth="1"/>
    <col min="16120" max="16120" width="7.28515625" customWidth="1"/>
    <col min="16121" max="16121" width="38.5703125" customWidth="1"/>
    <col min="16122" max="16122" width="7.140625" customWidth="1"/>
    <col min="16123" max="16123" width="7.5703125" customWidth="1"/>
    <col min="16124" max="16128" width="8.5703125" customWidth="1"/>
    <col min="16129" max="16129" width="9" customWidth="1"/>
    <col min="16130" max="16130" width="9.42578125" customWidth="1"/>
    <col min="16131" max="16131" width="9.28515625" customWidth="1"/>
    <col min="16133" max="16134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Kopsavilkums!B19</f>
        <v>1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12" t="str">
        <f>Kopsavilkums!C19</f>
        <v>Būvlaukums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">
        <v>222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P18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Kopsavilkums!A35</f>
        <v xml:space="preserve">Tāme sastādīta 2018.gada </v>
      </c>
    </row>
    <row r="12" spans="1:16" s="6" customFormat="1" ht="29.25" customHeight="1" x14ac:dyDescent="0.2">
      <c r="A12" s="198" t="s">
        <v>0</v>
      </c>
      <c r="B12" s="203" t="s">
        <v>12</v>
      </c>
      <c r="C12" s="198" t="s">
        <v>11</v>
      </c>
      <c r="D12" s="203" t="s">
        <v>1</v>
      </c>
      <c r="E12" s="203" t="s">
        <v>2</v>
      </c>
      <c r="F12" s="200" t="s">
        <v>3</v>
      </c>
      <c r="G12" s="201"/>
      <c r="H12" s="201"/>
      <c r="I12" s="201"/>
      <c r="J12" s="201"/>
      <c r="K12" s="202"/>
      <c r="L12" s="200" t="s">
        <v>5</v>
      </c>
      <c r="M12" s="201"/>
      <c r="N12" s="201"/>
      <c r="O12" s="201"/>
      <c r="P12" s="202"/>
    </row>
    <row r="13" spans="1:16" s="6" customFormat="1" ht="58.5" x14ac:dyDescent="0.2">
      <c r="A13" s="199"/>
      <c r="B13" s="204"/>
      <c r="C13" s="199"/>
      <c r="D13" s="204"/>
      <c r="E13" s="204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/>
      <c r="D15" s="89"/>
      <c r="E15" s="93"/>
      <c r="F15" s="81"/>
      <c r="G15" s="67"/>
      <c r="H15" s="67"/>
      <c r="I15" s="67"/>
      <c r="J15" s="67"/>
      <c r="K15" s="95"/>
      <c r="L15" s="98"/>
      <c r="M15" s="68"/>
      <c r="N15" s="68"/>
      <c r="O15" s="68"/>
      <c r="P15" s="69"/>
    </row>
    <row r="16" spans="1:16" s="6" customFormat="1" ht="12.75" x14ac:dyDescent="0.2">
      <c r="A16" s="70">
        <f t="shared" ref="A16" si="1">A15+1</f>
        <v>1</v>
      </c>
      <c r="B16" s="71"/>
      <c r="C16" s="83" t="s">
        <v>224</v>
      </c>
      <c r="D16" s="90" t="s">
        <v>80</v>
      </c>
      <c r="E16" s="31">
        <v>1</v>
      </c>
      <c r="F16" s="87"/>
      <c r="G16" s="72"/>
      <c r="H16" s="72">
        <f>ROUND(F16*G16,2)</f>
        <v>0</v>
      </c>
      <c r="I16" s="72"/>
      <c r="J16" s="72"/>
      <c r="K16" s="96">
        <f>SUM(H16:J16)</f>
        <v>0</v>
      </c>
      <c r="L16" s="99">
        <f>ROUND(E16*F16,2)</f>
        <v>0</v>
      </c>
      <c r="M16" s="72">
        <f>ROUND(E16*H16,2)</f>
        <v>0</v>
      </c>
      <c r="N16" s="72">
        <f>ROUND(E16*I16,2)</f>
        <v>0</v>
      </c>
      <c r="O16" s="72">
        <f>ROUND(E16*J16,2)</f>
        <v>0</v>
      </c>
      <c r="P16" s="73">
        <f>SUM(M16:O16)</f>
        <v>0</v>
      </c>
    </row>
    <row r="17" spans="1:19" x14ac:dyDescent="0.25">
      <c r="A17" s="75"/>
      <c r="B17" s="76"/>
      <c r="C17" s="86"/>
      <c r="D17" s="92"/>
      <c r="E17" s="94"/>
      <c r="F17" s="88"/>
      <c r="G17" s="78"/>
      <c r="H17" s="79"/>
      <c r="I17" s="79"/>
      <c r="J17" s="79"/>
      <c r="K17" s="97"/>
      <c r="L17" s="100"/>
      <c r="M17" s="77"/>
      <c r="N17" s="77"/>
      <c r="O17" s="77"/>
      <c r="P17" s="80"/>
      <c r="Q17" s="6"/>
    </row>
    <row r="18" spans="1:19" x14ac:dyDescent="0.25">
      <c r="A18" s="35"/>
      <c r="B18" s="205" t="s">
        <v>223</v>
      </c>
      <c r="C18" s="206"/>
      <c r="D18" s="206"/>
      <c r="E18" s="206"/>
      <c r="F18" s="206"/>
      <c r="G18" s="206"/>
      <c r="H18" s="206"/>
      <c r="I18" s="206"/>
      <c r="J18" s="206"/>
      <c r="K18" s="207"/>
      <c r="L18" s="21">
        <f>SUM(L15:L17)</f>
        <v>0</v>
      </c>
      <c r="M18" s="21">
        <f>SUM(M15:M17)</f>
        <v>0</v>
      </c>
      <c r="N18" s="21">
        <f>SUM(N15:N17)</f>
        <v>0</v>
      </c>
      <c r="O18" s="21">
        <f>SUM(O15:O17)</f>
        <v>0</v>
      </c>
      <c r="P18" s="21">
        <f>SUM(P15:P17)</f>
        <v>0</v>
      </c>
      <c r="Q18" s="9"/>
      <c r="S18" s="9"/>
    </row>
    <row r="19" spans="1:19" x14ac:dyDescent="0.25">
      <c r="A19" s="37" t="s">
        <v>234</v>
      </c>
      <c r="B19" s="38"/>
      <c r="C19" s="196" t="s">
        <v>235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9"/>
    </row>
    <row r="20" spans="1:19" x14ac:dyDescent="0.25">
      <c r="A20" s="55"/>
      <c r="B20" s="52"/>
      <c r="C20" s="197" t="s">
        <v>236</v>
      </c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9"/>
    </row>
    <row r="21" spans="1:19" x14ac:dyDescent="0.25">
      <c r="A21" s="55"/>
      <c r="B21" s="52"/>
      <c r="C21" s="197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9"/>
    </row>
    <row r="22" spans="1:19" x14ac:dyDescent="0.25">
      <c r="Q22" s="9"/>
    </row>
    <row r="23" spans="1:19" x14ac:dyDescent="0.25">
      <c r="A23" s="62" t="str">
        <f>Kopsavilkums!A33</f>
        <v xml:space="preserve">Sastādīja:_____________________  , 2018.gada </v>
      </c>
      <c r="B23" s="40"/>
      <c r="C23" s="40"/>
      <c r="D23" s="40"/>
      <c r="E23" s="40"/>
      <c r="F23" s="40"/>
      <c r="G23" s="40"/>
      <c r="H23" s="40"/>
      <c r="I23" s="63"/>
      <c r="J23" s="40"/>
      <c r="K23" s="40"/>
      <c r="L23" s="40"/>
      <c r="M23" s="40"/>
      <c r="N23" s="40"/>
      <c r="O23" s="40"/>
      <c r="P23" s="40"/>
      <c r="Q23" s="3"/>
      <c r="R23" s="3"/>
    </row>
    <row r="24" spans="1:19" x14ac:dyDescent="0.25">
      <c r="A24" s="57" t="str">
        <f>Kopsavilkums!A34</f>
        <v>(paraksts un tā atšifrējums, datums)</v>
      </c>
      <c r="B24" s="64"/>
      <c r="C24" s="64"/>
      <c r="D24" s="64"/>
      <c r="E24" s="64"/>
      <c r="F24" s="64"/>
      <c r="G24" s="64"/>
      <c r="H24" s="64"/>
      <c r="I24" s="63"/>
      <c r="J24" s="40"/>
      <c r="K24" s="40"/>
      <c r="L24" s="40"/>
      <c r="M24" s="40"/>
      <c r="N24" s="40"/>
      <c r="O24" s="40"/>
      <c r="P24" s="40"/>
      <c r="Q24" s="3"/>
      <c r="R24" s="3"/>
    </row>
    <row r="25" spans="1:19" s="10" customFormat="1" x14ac:dyDescent="0.25">
      <c r="A25" s="63" t="str">
        <f>Kopsavilkums!A35</f>
        <v xml:space="preserve">Tāme sastādīta 2018.gada </v>
      </c>
      <c r="B25" s="63"/>
      <c r="C25" s="63"/>
      <c r="D25" s="63"/>
      <c r="E25" s="63"/>
      <c r="F25" s="63"/>
      <c r="G25" s="63"/>
      <c r="H25" s="63"/>
      <c r="I25" s="39"/>
      <c r="J25" s="42"/>
      <c r="K25" s="42"/>
      <c r="L25" s="42"/>
      <c r="M25" s="42"/>
      <c r="N25" s="42"/>
      <c r="O25" s="42"/>
      <c r="P25" s="42"/>
    </row>
    <row r="26" spans="1:19" s="10" customFormat="1" ht="12.75" x14ac:dyDescent="0.2">
      <c r="A26" s="11"/>
      <c r="B26" s="8"/>
      <c r="C26" s="8"/>
      <c r="D26" s="11"/>
      <c r="E26" s="11"/>
      <c r="F26" s="11"/>
      <c r="G26" s="11"/>
      <c r="H26" s="11"/>
      <c r="I26" s="11"/>
      <c r="J26" s="11"/>
      <c r="K26" s="11"/>
    </row>
    <row r="27" spans="1:19" s="11" customFormat="1" x14ac:dyDescent="0.25">
      <c r="A27" s="62" t="str">
        <f>Kopsavilkums!A37</f>
        <v xml:space="preserve">Pārbaudīja:_____________________ , 2018.gada </v>
      </c>
      <c r="B27" s="40"/>
      <c r="C27" s="40"/>
      <c r="D27" s="40"/>
      <c r="E27" s="40"/>
      <c r="F27" s="40"/>
      <c r="G27" s="40"/>
      <c r="H27" s="40"/>
      <c r="I27" s="12"/>
      <c r="J27" s="12"/>
      <c r="K27" s="12"/>
      <c r="L27" s="3"/>
      <c r="M27" s="3"/>
      <c r="N27" s="3"/>
      <c r="O27" s="3"/>
      <c r="P27" s="12"/>
    </row>
    <row r="28" spans="1:19" s="7" customFormat="1" ht="12.75" x14ac:dyDescent="0.2">
      <c r="A28" s="57" t="str">
        <f>Kopsavilkums!A38</f>
        <v>(paraksts un tā atšifrējums, datums)</v>
      </c>
      <c r="B28" s="64"/>
      <c r="C28" s="64"/>
      <c r="D28" s="64"/>
      <c r="E28" s="64"/>
      <c r="F28" s="64"/>
      <c r="G28" s="64"/>
      <c r="H28" s="64"/>
      <c r="I28" s="3"/>
      <c r="J28" s="3"/>
      <c r="K28" s="3"/>
      <c r="L28" s="3"/>
    </row>
    <row r="29" spans="1:19" x14ac:dyDescent="0.25">
      <c r="A29" s="63" t="str">
        <f>Kopsavilkums!A39</f>
        <v xml:space="preserve">Sertifikāta Nr. </v>
      </c>
      <c r="B29" s="42"/>
      <c r="C29" s="42"/>
      <c r="D29" s="42"/>
      <c r="E29" s="42"/>
      <c r="F29" s="42"/>
      <c r="G29" s="42"/>
      <c r="H29" s="42"/>
      <c r="M29"/>
      <c r="N29"/>
      <c r="O29"/>
      <c r="P29"/>
    </row>
    <row r="30" spans="1:19" x14ac:dyDescent="0.25">
      <c r="H30" s="65"/>
      <c r="I30" s="65"/>
      <c r="J30" s="65"/>
      <c r="K30" s="65"/>
      <c r="L30" s="65"/>
      <c r="N30" s="65"/>
      <c r="O30" s="65"/>
      <c r="P30" s="46" t="s">
        <v>22</v>
      </c>
    </row>
    <row r="31" spans="1:19" x14ac:dyDescent="0.25">
      <c r="M31"/>
      <c r="N31"/>
      <c r="O31"/>
      <c r="P31"/>
    </row>
  </sheetData>
  <mergeCells count="8">
    <mergeCell ref="L12:P12"/>
    <mergeCell ref="D12:D13"/>
    <mergeCell ref="C12:C13"/>
    <mergeCell ref="B18:K18"/>
    <mergeCell ref="A12:A13"/>
    <mergeCell ref="B12:B13"/>
    <mergeCell ref="E12:E13"/>
    <mergeCell ref="F12:K12"/>
  </mergeCells>
  <pageMargins left="0.25" right="0.25" top="0.75" bottom="0.75" header="0.3" footer="0.3"/>
  <pageSetup paperSize="9" scale="9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74"/>
  <sheetViews>
    <sheetView topLeftCell="A34" zoomScale="115" zoomScaleNormal="115" workbookViewId="0">
      <selection activeCell="A62" sqref="A62:C63"/>
    </sheetView>
  </sheetViews>
  <sheetFormatPr defaultRowHeight="15" x14ac:dyDescent="0.25"/>
  <cols>
    <col min="1" max="2" width="4.28515625" style="3" customWidth="1"/>
    <col min="3" max="3" width="36.8554687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244" max="244" width="5.140625" customWidth="1"/>
    <col min="245" max="245" width="7.28515625" customWidth="1"/>
    <col min="246" max="246" width="38.5703125" customWidth="1"/>
    <col min="247" max="247" width="7.140625" customWidth="1"/>
    <col min="248" max="248" width="7.5703125" customWidth="1"/>
    <col min="249" max="253" width="8.5703125" customWidth="1"/>
    <col min="254" max="254" width="9" customWidth="1"/>
    <col min="255" max="255" width="9.42578125" customWidth="1"/>
    <col min="256" max="256" width="9.28515625" customWidth="1"/>
    <col min="258" max="259" width="10" customWidth="1"/>
    <col min="500" max="500" width="5.140625" customWidth="1"/>
    <col min="501" max="501" width="7.28515625" customWidth="1"/>
    <col min="502" max="502" width="38.5703125" customWidth="1"/>
    <col min="503" max="503" width="7.140625" customWidth="1"/>
    <col min="504" max="504" width="7.5703125" customWidth="1"/>
    <col min="505" max="509" width="8.5703125" customWidth="1"/>
    <col min="510" max="510" width="9" customWidth="1"/>
    <col min="511" max="511" width="9.42578125" customWidth="1"/>
    <col min="512" max="512" width="9.28515625" customWidth="1"/>
    <col min="514" max="515" width="10" customWidth="1"/>
    <col min="756" max="756" width="5.140625" customWidth="1"/>
    <col min="757" max="757" width="7.28515625" customWidth="1"/>
    <col min="758" max="758" width="38.5703125" customWidth="1"/>
    <col min="759" max="759" width="7.140625" customWidth="1"/>
    <col min="760" max="760" width="7.5703125" customWidth="1"/>
    <col min="761" max="765" width="8.5703125" customWidth="1"/>
    <col min="766" max="766" width="9" customWidth="1"/>
    <col min="767" max="767" width="9.42578125" customWidth="1"/>
    <col min="768" max="768" width="9.28515625" customWidth="1"/>
    <col min="770" max="771" width="10" customWidth="1"/>
    <col min="1012" max="1012" width="5.140625" customWidth="1"/>
    <col min="1013" max="1013" width="7.28515625" customWidth="1"/>
    <col min="1014" max="1014" width="38.5703125" customWidth="1"/>
    <col min="1015" max="1015" width="7.140625" customWidth="1"/>
    <col min="1016" max="1016" width="7.5703125" customWidth="1"/>
    <col min="1017" max="1021" width="8.5703125" customWidth="1"/>
    <col min="1022" max="1022" width="9" customWidth="1"/>
    <col min="1023" max="1023" width="9.42578125" customWidth="1"/>
    <col min="1024" max="1024" width="9.28515625" customWidth="1"/>
    <col min="1026" max="1027" width="10" customWidth="1"/>
    <col min="1268" max="1268" width="5.140625" customWidth="1"/>
    <col min="1269" max="1269" width="7.28515625" customWidth="1"/>
    <col min="1270" max="1270" width="38.5703125" customWidth="1"/>
    <col min="1271" max="1271" width="7.140625" customWidth="1"/>
    <col min="1272" max="1272" width="7.5703125" customWidth="1"/>
    <col min="1273" max="1277" width="8.5703125" customWidth="1"/>
    <col min="1278" max="1278" width="9" customWidth="1"/>
    <col min="1279" max="1279" width="9.42578125" customWidth="1"/>
    <col min="1280" max="1280" width="9.28515625" customWidth="1"/>
    <col min="1282" max="1283" width="10" customWidth="1"/>
    <col min="1524" max="1524" width="5.140625" customWidth="1"/>
    <col min="1525" max="1525" width="7.28515625" customWidth="1"/>
    <col min="1526" max="1526" width="38.5703125" customWidth="1"/>
    <col min="1527" max="1527" width="7.140625" customWidth="1"/>
    <col min="1528" max="1528" width="7.5703125" customWidth="1"/>
    <col min="1529" max="1533" width="8.5703125" customWidth="1"/>
    <col min="1534" max="1534" width="9" customWidth="1"/>
    <col min="1535" max="1535" width="9.42578125" customWidth="1"/>
    <col min="1536" max="1536" width="9.28515625" customWidth="1"/>
    <col min="1538" max="1539" width="10" customWidth="1"/>
    <col min="1780" max="1780" width="5.140625" customWidth="1"/>
    <col min="1781" max="1781" width="7.28515625" customWidth="1"/>
    <col min="1782" max="1782" width="38.5703125" customWidth="1"/>
    <col min="1783" max="1783" width="7.140625" customWidth="1"/>
    <col min="1784" max="1784" width="7.5703125" customWidth="1"/>
    <col min="1785" max="1789" width="8.5703125" customWidth="1"/>
    <col min="1790" max="1790" width="9" customWidth="1"/>
    <col min="1791" max="1791" width="9.42578125" customWidth="1"/>
    <col min="1792" max="1792" width="9.28515625" customWidth="1"/>
    <col min="1794" max="1795" width="10" customWidth="1"/>
    <col min="2036" max="2036" width="5.140625" customWidth="1"/>
    <col min="2037" max="2037" width="7.28515625" customWidth="1"/>
    <col min="2038" max="2038" width="38.5703125" customWidth="1"/>
    <col min="2039" max="2039" width="7.140625" customWidth="1"/>
    <col min="2040" max="2040" width="7.5703125" customWidth="1"/>
    <col min="2041" max="2045" width="8.5703125" customWidth="1"/>
    <col min="2046" max="2046" width="9" customWidth="1"/>
    <col min="2047" max="2047" width="9.42578125" customWidth="1"/>
    <col min="2048" max="2048" width="9.28515625" customWidth="1"/>
    <col min="2050" max="2051" width="10" customWidth="1"/>
    <col min="2292" max="2292" width="5.140625" customWidth="1"/>
    <col min="2293" max="2293" width="7.28515625" customWidth="1"/>
    <col min="2294" max="2294" width="38.5703125" customWidth="1"/>
    <col min="2295" max="2295" width="7.140625" customWidth="1"/>
    <col min="2296" max="2296" width="7.5703125" customWidth="1"/>
    <col min="2297" max="2301" width="8.5703125" customWidth="1"/>
    <col min="2302" max="2302" width="9" customWidth="1"/>
    <col min="2303" max="2303" width="9.42578125" customWidth="1"/>
    <col min="2304" max="2304" width="9.28515625" customWidth="1"/>
    <col min="2306" max="2307" width="10" customWidth="1"/>
    <col min="2548" max="2548" width="5.140625" customWidth="1"/>
    <col min="2549" max="2549" width="7.28515625" customWidth="1"/>
    <col min="2550" max="2550" width="38.5703125" customWidth="1"/>
    <col min="2551" max="2551" width="7.140625" customWidth="1"/>
    <col min="2552" max="2552" width="7.5703125" customWidth="1"/>
    <col min="2553" max="2557" width="8.5703125" customWidth="1"/>
    <col min="2558" max="2558" width="9" customWidth="1"/>
    <col min="2559" max="2559" width="9.42578125" customWidth="1"/>
    <col min="2560" max="2560" width="9.28515625" customWidth="1"/>
    <col min="2562" max="2563" width="10" customWidth="1"/>
    <col min="2804" max="2804" width="5.140625" customWidth="1"/>
    <col min="2805" max="2805" width="7.28515625" customWidth="1"/>
    <col min="2806" max="2806" width="38.5703125" customWidth="1"/>
    <col min="2807" max="2807" width="7.140625" customWidth="1"/>
    <col min="2808" max="2808" width="7.5703125" customWidth="1"/>
    <col min="2809" max="2813" width="8.5703125" customWidth="1"/>
    <col min="2814" max="2814" width="9" customWidth="1"/>
    <col min="2815" max="2815" width="9.42578125" customWidth="1"/>
    <col min="2816" max="2816" width="9.28515625" customWidth="1"/>
    <col min="2818" max="2819" width="10" customWidth="1"/>
    <col min="3060" max="3060" width="5.140625" customWidth="1"/>
    <col min="3061" max="3061" width="7.28515625" customWidth="1"/>
    <col min="3062" max="3062" width="38.5703125" customWidth="1"/>
    <col min="3063" max="3063" width="7.140625" customWidth="1"/>
    <col min="3064" max="3064" width="7.5703125" customWidth="1"/>
    <col min="3065" max="3069" width="8.5703125" customWidth="1"/>
    <col min="3070" max="3070" width="9" customWidth="1"/>
    <col min="3071" max="3071" width="9.42578125" customWidth="1"/>
    <col min="3072" max="3072" width="9.28515625" customWidth="1"/>
    <col min="3074" max="3075" width="10" customWidth="1"/>
    <col min="3316" max="3316" width="5.140625" customWidth="1"/>
    <col min="3317" max="3317" width="7.28515625" customWidth="1"/>
    <col min="3318" max="3318" width="38.5703125" customWidth="1"/>
    <col min="3319" max="3319" width="7.140625" customWidth="1"/>
    <col min="3320" max="3320" width="7.5703125" customWidth="1"/>
    <col min="3321" max="3325" width="8.5703125" customWidth="1"/>
    <col min="3326" max="3326" width="9" customWidth="1"/>
    <col min="3327" max="3327" width="9.42578125" customWidth="1"/>
    <col min="3328" max="3328" width="9.28515625" customWidth="1"/>
    <col min="3330" max="3331" width="10" customWidth="1"/>
    <col min="3572" max="3572" width="5.140625" customWidth="1"/>
    <col min="3573" max="3573" width="7.28515625" customWidth="1"/>
    <col min="3574" max="3574" width="38.5703125" customWidth="1"/>
    <col min="3575" max="3575" width="7.140625" customWidth="1"/>
    <col min="3576" max="3576" width="7.5703125" customWidth="1"/>
    <col min="3577" max="3581" width="8.5703125" customWidth="1"/>
    <col min="3582" max="3582" width="9" customWidth="1"/>
    <col min="3583" max="3583" width="9.42578125" customWidth="1"/>
    <col min="3584" max="3584" width="9.28515625" customWidth="1"/>
    <col min="3586" max="3587" width="10" customWidth="1"/>
    <col min="3828" max="3828" width="5.140625" customWidth="1"/>
    <col min="3829" max="3829" width="7.28515625" customWidth="1"/>
    <col min="3830" max="3830" width="38.5703125" customWidth="1"/>
    <col min="3831" max="3831" width="7.140625" customWidth="1"/>
    <col min="3832" max="3832" width="7.5703125" customWidth="1"/>
    <col min="3833" max="3837" width="8.5703125" customWidth="1"/>
    <col min="3838" max="3838" width="9" customWidth="1"/>
    <col min="3839" max="3839" width="9.42578125" customWidth="1"/>
    <col min="3840" max="3840" width="9.28515625" customWidth="1"/>
    <col min="3842" max="3843" width="10" customWidth="1"/>
    <col min="4084" max="4084" width="5.140625" customWidth="1"/>
    <col min="4085" max="4085" width="7.28515625" customWidth="1"/>
    <col min="4086" max="4086" width="38.5703125" customWidth="1"/>
    <col min="4087" max="4087" width="7.140625" customWidth="1"/>
    <col min="4088" max="4088" width="7.5703125" customWidth="1"/>
    <col min="4089" max="4093" width="8.5703125" customWidth="1"/>
    <col min="4094" max="4094" width="9" customWidth="1"/>
    <col min="4095" max="4095" width="9.42578125" customWidth="1"/>
    <col min="4096" max="4096" width="9.28515625" customWidth="1"/>
    <col min="4098" max="4099" width="10" customWidth="1"/>
    <col min="4340" max="4340" width="5.140625" customWidth="1"/>
    <col min="4341" max="4341" width="7.28515625" customWidth="1"/>
    <col min="4342" max="4342" width="38.5703125" customWidth="1"/>
    <col min="4343" max="4343" width="7.140625" customWidth="1"/>
    <col min="4344" max="4344" width="7.5703125" customWidth="1"/>
    <col min="4345" max="4349" width="8.5703125" customWidth="1"/>
    <col min="4350" max="4350" width="9" customWidth="1"/>
    <col min="4351" max="4351" width="9.42578125" customWidth="1"/>
    <col min="4352" max="4352" width="9.28515625" customWidth="1"/>
    <col min="4354" max="4355" width="10" customWidth="1"/>
    <col min="4596" max="4596" width="5.140625" customWidth="1"/>
    <col min="4597" max="4597" width="7.28515625" customWidth="1"/>
    <col min="4598" max="4598" width="38.5703125" customWidth="1"/>
    <col min="4599" max="4599" width="7.140625" customWidth="1"/>
    <col min="4600" max="4600" width="7.5703125" customWidth="1"/>
    <col min="4601" max="4605" width="8.5703125" customWidth="1"/>
    <col min="4606" max="4606" width="9" customWidth="1"/>
    <col min="4607" max="4607" width="9.42578125" customWidth="1"/>
    <col min="4608" max="4608" width="9.28515625" customWidth="1"/>
    <col min="4610" max="4611" width="10" customWidth="1"/>
    <col min="4852" max="4852" width="5.140625" customWidth="1"/>
    <col min="4853" max="4853" width="7.28515625" customWidth="1"/>
    <col min="4854" max="4854" width="38.5703125" customWidth="1"/>
    <col min="4855" max="4855" width="7.140625" customWidth="1"/>
    <col min="4856" max="4856" width="7.5703125" customWidth="1"/>
    <col min="4857" max="4861" width="8.5703125" customWidth="1"/>
    <col min="4862" max="4862" width="9" customWidth="1"/>
    <col min="4863" max="4863" width="9.42578125" customWidth="1"/>
    <col min="4864" max="4864" width="9.28515625" customWidth="1"/>
    <col min="4866" max="4867" width="10" customWidth="1"/>
    <col min="5108" max="5108" width="5.140625" customWidth="1"/>
    <col min="5109" max="5109" width="7.28515625" customWidth="1"/>
    <col min="5110" max="5110" width="38.5703125" customWidth="1"/>
    <col min="5111" max="5111" width="7.140625" customWidth="1"/>
    <col min="5112" max="5112" width="7.5703125" customWidth="1"/>
    <col min="5113" max="5117" width="8.5703125" customWidth="1"/>
    <col min="5118" max="5118" width="9" customWidth="1"/>
    <col min="5119" max="5119" width="9.42578125" customWidth="1"/>
    <col min="5120" max="5120" width="9.28515625" customWidth="1"/>
    <col min="5122" max="5123" width="10" customWidth="1"/>
    <col min="5364" max="5364" width="5.140625" customWidth="1"/>
    <col min="5365" max="5365" width="7.28515625" customWidth="1"/>
    <col min="5366" max="5366" width="38.5703125" customWidth="1"/>
    <col min="5367" max="5367" width="7.140625" customWidth="1"/>
    <col min="5368" max="5368" width="7.5703125" customWidth="1"/>
    <col min="5369" max="5373" width="8.5703125" customWidth="1"/>
    <col min="5374" max="5374" width="9" customWidth="1"/>
    <col min="5375" max="5375" width="9.42578125" customWidth="1"/>
    <col min="5376" max="5376" width="9.28515625" customWidth="1"/>
    <col min="5378" max="5379" width="10" customWidth="1"/>
    <col min="5620" max="5620" width="5.140625" customWidth="1"/>
    <col min="5621" max="5621" width="7.28515625" customWidth="1"/>
    <col min="5622" max="5622" width="38.5703125" customWidth="1"/>
    <col min="5623" max="5623" width="7.140625" customWidth="1"/>
    <col min="5624" max="5624" width="7.5703125" customWidth="1"/>
    <col min="5625" max="5629" width="8.5703125" customWidth="1"/>
    <col min="5630" max="5630" width="9" customWidth="1"/>
    <col min="5631" max="5631" width="9.42578125" customWidth="1"/>
    <col min="5632" max="5632" width="9.28515625" customWidth="1"/>
    <col min="5634" max="5635" width="10" customWidth="1"/>
    <col min="5876" max="5876" width="5.140625" customWidth="1"/>
    <col min="5877" max="5877" width="7.28515625" customWidth="1"/>
    <col min="5878" max="5878" width="38.5703125" customWidth="1"/>
    <col min="5879" max="5879" width="7.140625" customWidth="1"/>
    <col min="5880" max="5880" width="7.5703125" customWidth="1"/>
    <col min="5881" max="5885" width="8.5703125" customWidth="1"/>
    <col min="5886" max="5886" width="9" customWidth="1"/>
    <col min="5887" max="5887" width="9.42578125" customWidth="1"/>
    <col min="5888" max="5888" width="9.28515625" customWidth="1"/>
    <col min="5890" max="5891" width="10" customWidth="1"/>
    <col min="6132" max="6132" width="5.140625" customWidth="1"/>
    <col min="6133" max="6133" width="7.28515625" customWidth="1"/>
    <col min="6134" max="6134" width="38.5703125" customWidth="1"/>
    <col min="6135" max="6135" width="7.140625" customWidth="1"/>
    <col min="6136" max="6136" width="7.5703125" customWidth="1"/>
    <col min="6137" max="6141" width="8.5703125" customWidth="1"/>
    <col min="6142" max="6142" width="9" customWidth="1"/>
    <col min="6143" max="6143" width="9.42578125" customWidth="1"/>
    <col min="6144" max="6144" width="9.28515625" customWidth="1"/>
    <col min="6146" max="6147" width="10" customWidth="1"/>
    <col min="6388" max="6388" width="5.140625" customWidth="1"/>
    <col min="6389" max="6389" width="7.28515625" customWidth="1"/>
    <col min="6390" max="6390" width="38.5703125" customWidth="1"/>
    <col min="6391" max="6391" width="7.140625" customWidth="1"/>
    <col min="6392" max="6392" width="7.5703125" customWidth="1"/>
    <col min="6393" max="6397" width="8.5703125" customWidth="1"/>
    <col min="6398" max="6398" width="9" customWidth="1"/>
    <col min="6399" max="6399" width="9.42578125" customWidth="1"/>
    <col min="6400" max="6400" width="9.28515625" customWidth="1"/>
    <col min="6402" max="6403" width="10" customWidth="1"/>
    <col min="6644" max="6644" width="5.140625" customWidth="1"/>
    <col min="6645" max="6645" width="7.28515625" customWidth="1"/>
    <col min="6646" max="6646" width="38.5703125" customWidth="1"/>
    <col min="6647" max="6647" width="7.140625" customWidth="1"/>
    <col min="6648" max="6648" width="7.5703125" customWidth="1"/>
    <col min="6649" max="6653" width="8.5703125" customWidth="1"/>
    <col min="6654" max="6654" width="9" customWidth="1"/>
    <col min="6655" max="6655" width="9.42578125" customWidth="1"/>
    <col min="6656" max="6656" width="9.28515625" customWidth="1"/>
    <col min="6658" max="6659" width="10" customWidth="1"/>
    <col min="6900" max="6900" width="5.140625" customWidth="1"/>
    <col min="6901" max="6901" width="7.28515625" customWidth="1"/>
    <col min="6902" max="6902" width="38.5703125" customWidth="1"/>
    <col min="6903" max="6903" width="7.140625" customWidth="1"/>
    <col min="6904" max="6904" width="7.5703125" customWidth="1"/>
    <col min="6905" max="6909" width="8.5703125" customWidth="1"/>
    <col min="6910" max="6910" width="9" customWidth="1"/>
    <col min="6911" max="6911" width="9.42578125" customWidth="1"/>
    <col min="6912" max="6912" width="9.28515625" customWidth="1"/>
    <col min="6914" max="6915" width="10" customWidth="1"/>
    <col min="7156" max="7156" width="5.140625" customWidth="1"/>
    <col min="7157" max="7157" width="7.28515625" customWidth="1"/>
    <col min="7158" max="7158" width="38.5703125" customWidth="1"/>
    <col min="7159" max="7159" width="7.140625" customWidth="1"/>
    <col min="7160" max="7160" width="7.5703125" customWidth="1"/>
    <col min="7161" max="7165" width="8.5703125" customWidth="1"/>
    <col min="7166" max="7166" width="9" customWidth="1"/>
    <col min="7167" max="7167" width="9.42578125" customWidth="1"/>
    <col min="7168" max="7168" width="9.28515625" customWidth="1"/>
    <col min="7170" max="7171" width="10" customWidth="1"/>
    <col min="7412" max="7412" width="5.140625" customWidth="1"/>
    <col min="7413" max="7413" width="7.28515625" customWidth="1"/>
    <col min="7414" max="7414" width="38.5703125" customWidth="1"/>
    <col min="7415" max="7415" width="7.140625" customWidth="1"/>
    <col min="7416" max="7416" width="7.5703125" customWidth="1"/>
    <col min="7417" max="7421" width="8.5703125" customWidth="1"/>
    <col min="7422" max="7422" width="9" customWidth="1"/>
    <col min="7423" max="7423" width="9.42578125" customWidth="1"/>
    <col min="7424" max="7424" width="9.28515625" customWidth="1"/>
    <col min="7426" max="7427" width="10" customWidth="1"/>
    <col min="7668" max="7668" width="5.140625" customWidth="1"/>
    <col min="7669" max="7669" width="7.28515625" customWidth="1"/>
    <col min="7670" max="7670" width="38.5703125" customWidth="1"/>
    <col min="7671" max="7671" width="7.140625" customWidth="1"/>
    <col min="7672" max="7672" width="7.5703125" customWidth="1"/>
    <col min="7673" max="7677" width="8.5703125" customWidth="1"/>
    <col min="7678" max="7678" width="9" customWidth="1"/>
    <col min="7679" max="7679" width="9.42578125" customWidth="1"/>
    <col min="7680" max="7680" width="9.28515625" customWidth="1"/>
    <col min="7682" max="7683" width="10" customWidth="1"/>
    <col min="7924" max="7924" width="5.140625" customWidth="1"/>
    <col min="7925" max="7925" width="7.28515625" customWidth="1"/>
    <col min="7926" max="7926" width="38.5703125" customWidth="1"/>
    <col min="7927" max="7927" width="7.140625" customWidth="1"/>
    <col min="7928" max="7928" width="7.5703125" customWidth="1"/>
    <col min="7929" max="7933" width="8.5703125" customWidth="1"/>
    <col min="7934" max="7934" width="9" customWidth="1"/>
    <col min="7935" max="7935" width="9.42578125" customWidth="1"/>
    <col min="7936" max="7936" width="9.28515625" customWidth="1"/>
    <col min="7938" max="7939" width="10" customWidth="1"/>
    <col min="8180" max="8180" width="5.140625" customWidth="1"/>
    <col min="8181" max="8181" width="7.28515625" customWidth="1"/>
    <col min="8182" max="8182" width="38.5703125" customWidth="1"/>
    <col min="8183" max="8183" width="7.140625" customWidth="1"/>
    <col min="8184" max="8184" width="7.5703125" customWidth="1"/>
    <col min="8185" max="8189" width="8.5703125" customWidth="1"/>
    <col min="8190" max="8190" width="9" customWidth="1"/>
    <col min="8191" max="8191" width="9.42578125" customWidth="1"/>
    <col min="8192" max="8192" width="9.28515625" customWidth="1"/>
    <col min="8194" max="8195" width="10" customWidth="1"/>
    <col min="8436" max="8436" width="5.140625" customWidth="1"/>
    <col min="8437" max="8437" width="7.28515625" customWidth="1"/>
    <col min="8438" max="8438" width="38.5703125" customWidth="1"/>
    <col min="8439" max="8439" width="7.140625" customWidth="1"/>
    <col min="8440" max="8440" width="7.5703125" customWidth="1"/>
    <col min="8441" max="8445" width="8.5703125" customWidth="1"/>
    <col min="8446" max="8446" width="9" customWidth="1"/>
    <col min="8447" max="8447" width="9.42578125" customWidth="1"/>
    <col min="8448" max="8448" width="9.28515625" customWidth="1"/>
    <col min="8450" max="8451" width="10" customWidth="1"/>
    <col min="8692" max="8692" width="5.140625" customWidth="1"/>
    <col min="8693" max="8693" width="7.28515625" customWidth="1"/>
    <col min="8694" max="8694" width="38.5703125" customWidth="1"/>
    <col min="8695" max="8695" width="7.140625" customWidth="1"/>
    <col min="8696" max="8696" width="7.5703125" customWidth="1"/>
    <col min="8697" max="8701" width="8.5703125" customWidth="1"/>
    <col min="8702" max="8702" width="9" customWidth="1"/>
    <col min="8703" max="8703" width="9.42578125" customWidth="1"/>
    <col min="8704" max="8704" width="9.28515625" customWidth="1"/>
    <col min="8706" max="8707" width="10" customWidth="1"/>
    <col min="8948" max="8948" width="5.140625" customWidth="1"/>
    <col min="8949" max="8949" width="7.28515625" customWidth="1"/>
    <col min="8950" max="8950" width="38.5703125" customWidth="1"/>
    <col min="8951" max="8951" width="7.140625" customWidth="1"/>
    <col min="8952" max="8952" width="7.5703125" customWidth="1"/>
    <col min="8953" max="8957" width="8.5703125" customWidth="1"/>
    <col min="8958" max="8958" width="9" customWidth="1"/>
    <col min="8959" max="8959" width="9.42578125" customWidth="1"/>
    <col min="8960" max="8960" width="9.28515625" customWidth="1"/>
    <col min="8962" max="8963" width="10" customWidth="1"/>
    <col min="9204" max="9204" width="5.140625" customWidth="1"/>
    <col min="9205" max="9205" width="7.28515625" customWidth="1"/>
    <col min="9206" max="9206" width="38.5703125" customWidth="1"/>
    <col min="9207" max="9207" width="7.140625" customWidth="1"/>
    <col min="9208" max="9208" width="7.5703125" customWidth="1"/>
    <col min="9209" max="9213" width="8.5703125" customWidth="1"/>
    <col min="9214" max="9214" width="9" customWidth="1"/>
    <col min="9215" max="9215" width="9.42578125" customWidth="1"/>
    <col min="9216" max="9216" width="9.28515625" customWidth="1"/>
    <col min="9218" max="9219" width="10" customWidth="1"/>
    <col min="9460" max="9460" width="5.140625" customWidth="1"/>
    <col min="9461" max="9461" width="7.28515625" customWidth="1"/>
    <col min="9462" max="9462" width="38.5703125" customWidth="1"/>
    <col min="9463" max="9463" width="7.140625" customWidth="1"/>
    <col min="9464" max="9464" width="7.5703125" customWidth="1"/>
    <col min="9465" max="9469" width="8.5703125" customWidth="1"/>
    <col min="9470" max="9470" width="9" customWidth="1"/>
    <col min="9471" max="9471" width="9.42578125" customWidth="1"/>
    <col min="9472" max="9472" width="9.28515625" customWidth="1"/>
    <col min="9474" max="9475" width="10" customWidth="1"/>
    <col min="9716" max="9716" width="5.140625" customWidth="1"/>
    <col min="9717" max="9717" width="7.28515625" customWidth="1"/>
    <col min="9718" max="9718" width="38.5703125" customWidth="1"/>
    <col min="9719" max="9719" width="7.140625" customWidth="1"/>
    <col min="9720" max="9720" width="7.5703125" customWidth="1"/>
    <col min="9721" max="9725" width="8.5703125" customWidth="1"/>
    <col min="9726" max="9726" width="9" customWidth="1"/>
    <col min="9727" max="9727" width="9.42578125" customWidth="1"/>
    <col min="9728" max="9728" width="9.28515625" customWidth="1"/>
    <col min="9730" max="9731" width="10" customWidth="1"/>
    <col min="9972" max="9972" width="5.140625" customWidth="1"/>
    <col min="9973" max="9973" width="7.28515625" customWidth="1"/>
    <col min="9974" max="9974" width="38.5703125" customWidth="1"/>
    <col min="9975" max="9975" width="7.140625" customWidth="1"/>
    <col min="9976" max="9976" width="7.5703125" customWidth="1"/>
    <col min="9977" max="9981" width="8.5703125" customWidth="1"/>
    <col min="9982" max="9982" width="9" customWidth="1"/>
    <col min="9983" max="9983" width="9.42578125" customWidth="1"/>
    <col min="9984" max="9984" width="9.28515625" customWidth="1"/>
    <col min="9986" max="9987" width="10" customWidth="1"/>
    <col min="10228" max="10228" width="5.140625" customWidth="1"/>
    <col min="10229" max="10229" width="7.28515625" customWidth="1"/>
    <col min="10230" max="10230" width="38.5703125" customWidth="1"/>
    <col min="10231" max="10231" width="7.140625" customWidth="1"/>
    <col min="10232" max="10232" width="7.5703125" customWidth="1"/>
    <col min="10233" max="10237" width="8.5703125" customWidth="1"/>
    <col min="10238" max="10238" width="9" customWidth="1"/>
    <col min="10239" max="10239" width="9.42578125" customWidth="1"/>
    <col min="10240" max="10240" width="9.28515625" customWidth="1"/>
    <col min="10242" max="10243" width="10" customWidth="1"/>
    <col min="10484" max="10484" width="5.140625" customWidth="1"/>
    <col min="10485" max="10485" width="7.28515625" customWidth="1"/>
    <col min="10486" max="10486" width="38.5703125" customWidth="1"/>
    <col min="10487" max="10487" width="7.140625" customWidth="1"/>
    <col min="10488" max="10488" width="7.5703125" customWidth="1"/>
    <col min="10489" max="10493" width="8.5703125" customWidth="1"/>
    <col min="10494" max="10494" width="9" customWidth="1"/>
    <col min="10495" max="10495" width="9.42578125" customWidth="1"/>
    <col min="10496" max="10496" width="9.28515625" customWidth="1"/>
    <col min="10498" max="10499" width="10" customWidth="1"/>
    <col min="10740" max="10740" width="5.140625" customWidth="1"/>
    <col min="10741" max="10741" width="7.28515625" customWidth="1"/>
    <col min="10742" max="10742" width="38.5703125" customWidth="1"/>
    <col min="10743" max="10743" width="7.140625" customWidth="1"/>
    <col min="10744" max="10744" width="7.5703125" customWidth="1"/>
    <col min="10745" max="10749" width="8.5703125" customWidth="1"/>
    <col min="10750" max="10750" width="9" customWidth="1"/>
    <col min="10751" max="10751" width="9.42578125" customWidth="1"/>
    <col min="10752" max="10752" width="9.28515625" customWidth="1"/>
    <col min="10754" max="10755" width="10" customWidth="1"/>
    <col min="10996" max="10996" width="5.140625" customWidth="1"/>
    <col min="10997" max="10997" width="7.28515625" customWidth="1"/>
    <col min="10998" max="10998" width="38.5703125" customWidth="1"/>
    <col min="10999" max="10999" width="7.140625" customWidth="1"/>
    <col min="11000" max="11000" width="7.5703125" customWidth="1"/>
    <col min="11001" max="11005" width="8.5703125" customWidth="1"/>
    <col min="11006" max="11006" width="9" customWidth="1"/>
    <col min="11007" max="11007" width="9.42578125" customWidth="1"/>
    <col min="11008" max="11008" width="9.28515625" customWidth="1"/>
    <col min="11010" max="11011" width="10" customWidth="1"/>
    <col min="11252" max="11252" width="5.140625" customWidth="1"/>
    <col min="11253" max="11253" width="7.28515625" customWidth="1"/>
    <col min="11254" max="11254" width="38.5703125" customWidth="1"/>
    <col min="11255" max="11255" width="7.140625" customWidth="1"/>
    <col min="11256" max="11256" width="7.5703125" customWidth="1"/>
    <col min="11257" max="11261" width="8.5703125" customWidth="1"/>
    <col min="11262" max="11262" width="9" customWidth="1"/>
    <col min="11263" max="11263" width="9.42578125" customWidth="1"/>
    <col min="11264" max="11264" width="9.28515625" customWidth="1"/>
    <col min="11266" max="11267" width="10" customWidth="1"/>
    <col min="11508" max="11508" width="5.140625" customWidth="1"/>
    <col min="11509" max="11509" width="7.28515625" customWidth="1"/>
    <col min="11510" max="11510" width="38.5703125" customWidth="1"/>
    <col min="11511" max="11511" width="7.140625" customWidth="1"/>
    <col min="11512" max="11512" width="7.5703125" customWidth="1"/>
    <col min="11513" max="11517" width="8.5703125" customWidth="1"/>
    <col min="11518" max="11518" width="9" customWidth="1"/>
    <col min="11519" max="11519" width="9.42578125" customWidth="1"/>
    <col min="11520" max="11520" width="9.28515625" customWidth="1"/>
    <col min="11522" max="11523" width="10" customWidth="1"/>
    <col min="11764" max="11764" width="5.140625" customWidth="1"/>
    <col min="11765" max="11765" width="7.28515625" customWidth="1"/>
    <col min="11766" max="11766" width="38.5703125" customWidth="1"/>
    <col min="11767" max="11767" width="7.140625" customWidth="1"/>
    <col min="11768" max="11768" width="7.5703125" customWidth="1"/>
    <col min="11769" max="11773" width="8.5703125" customWidth="1"/>
    <col min="11774" max="11774" width="9" customWidth="1"/>
    <col min="11775" max="11775" width="9.42578125" customWidth="1"/>
    <col min="11776" max="11776" width="9.28515625" customWidth="1"/>
    <col min="11778" max="11779" width="10" customWidth="1"/>
    <col min="12020" max="12020" width="5.140625" customWidth="1"/>
    <col min="12021" max="12021" width="7.28515625" customWidth="1"/>
    <col min="12022" max="12022" width="38.5703125" customWidth="1"/>
    <col min="12023" max="12023" width="7.140625" customWidth="1"/>
    <col min="12024" max="12024" width="7.5703125" customWidth="1"/>
    <col min="12025" max="12029" width="8.5703125" customWidth="1"/>
    <col min="12030" max="12030" width="9" customWidth="1"/>
    <col min="12031" max="12031" width="9.42578125" customWidth="1"/>
    <col min="12032" max="12032" width="9.28515625" customWidth="1"/>
    <col min="12034" max="12035" width="10" customWidth="1"/>
    <col min="12276" max="12276" width="5.140625" customWidth="1"/>
    <col min="12277" max="12277" width="7.28515625" customWidth="1"/>
    <col min="12278" max="12278" width="38.5703125" customWidth="1"/>
    <col min="12279" max="12279" width="7.140625" customWidth="1"/>
    <col min="12280" max="12280" width="7.5703125" customWidth="1"/>
    <col min="12281" max="12285" width="8.5703125" customWidth="1"/>
    <col min="12286" max="12286" width="9" customWidth="1"/>
    <col min="12287" max="12287" width="9.42578125" customWidth="1"/>
    <col min="12288" max="12288" width="9.28515625" customWidth="1"/>
    <col min="12290" max="12291" width="10" customWidth="1"/>
    <col min="12532" max="12532" width="5.140625" customWidth="1"/>
    <col min="12533" max="12533" width="7.28515625" customWidth="1"/>
    <col min="12534" max="12534" width="38.5703125" customWidth="1"/>
    <col min="12535" max="12535" width="7.140625" customWidth="1"/>
    <col min="12536" max="12536" width="7.5703125" customWidth="1"/>
    <col min="12537" max="12541" width="8.5703125" customWidth="1"/>
    <col min="12542" max="12542" width="9" customWidth="1"/>
    <col min="12543" max="12543" width="9.42578125" customWidth="1"/>
    <col min="12544" max="12544" width="9.28515625" customWidth="1"/>
    <col min="12546" max="12547" width="10" customWidth="1"/>
    <col min="12788" max="12788" width="5.140625" customWidth="1"/>
    <col min="12789" max="12789" width="7.28515625" customWidth="1"/>
    <col min="12790" max="12790" width="38.5703125" customWidth="1"/>
    <col min="12791" max="12791" width="7.140625" customWidth="1"/>
    <col min="12792" max="12792" width="7.5703125" customWidth="1"/>
    <col min="12793" max="12797" width="8.5703125" customWidth="1"/>
    <col min="12798" max="12798" width="9" customWidth="1"/>
    <col min="12799" max="12799" width="9.42578125" customWidth="1"/>
    <col min="12800" max="12800" width="9.28515625" customWidth="1"/>
    <col min="12802" max="12803" width="10" customWidth="1"/>
    <col min="13044" max="13044" width="5.140625" customWidth="1"/>
    <col min="13045" max="13045" width="7.28515625" customWidth="1"/>
    <col min="13046" max="13046" width="38.5703125" customWidth="1"/>
    <col min="13047" max="13047" width="7.140625" customWidth="1"/>
    <col min="13048" max="13048" width="7.5703125" customWidth="1"/>
    <col min="13049" max="13053" width="8.5703125" customWidth="1"/>
    <col min="13054" max="13054" width="9" customWidth="1"/>
    <col min="13055" max="13055" width="9.42578125" customWidth="1"/>
    <col min="13056" max="13056" width="9.28515625" customWidth="1"/>
    <col min="13058" max="13059" width="10" customWidth="1"/>
    <col min="13300" max="13300" width="5.140625" customWidth="1"/>
    <col min="13301" max="13301" width="7.28515625" customWidth="1"/>
    <col min="13302" max="13302" width="38.5703125" customWidth="1"/>
    <col min="13303" max="13303" width="7.140625" customWidth="1"/>
    <col min="13304" max="13304" width="7.5703125" customWidth="1"/>
    <col min="13305" max="13309" width="8.5703125" customWidth="1"/>
    <col min="13310" max="13310" width="9" customWidth="1"/>
    <col min="13311" max="13311" width="9.42578125" customWidth="1"/>
    <col min="13312" max="13312" width="9.28515625" customWidth="1"/>
    <col min="13314" max="13315" width="10" customWidth="1"/>
    <col min="13556" max="13556" width="5.140625" customWidth="1"/>
    <col min="13557" max="13557" width="7.28515625" customWidth="1"/>
    <col min="13558" max="13558" width="38.5703125" customWidth="1"/>
    <col min="13559" max="13559" width="7.140625" customWidth="1"/>
    <col min="13560" max="13560" width="7.5703125" customWidth="1"/>
    <col min="13561" max="13565" width="8.5703125" customWidth="1"/>
    <col min="13566" max="13566" width="9" customWidth="1"/>
    <col min="13567" max="13567" width="9.42578125" customWidth="1"/>
    <col min="13568" max="13568" width="9.28515625" customWidth="1"/>
    <col min="13570" max="13571" width="10" customWidth="1"/>
    <col min="13812" max="13812" width="5.140625" customWidth="1"/>
    <col min="13813" max="13813" width="7.28515625" customWidth="1"/>
    <col min="13814" max="13814" width="38.5703125" customWidth="1"/>
    <col min="13815" max="13815" width="7.140625" customWidth="1"/>
    <col min="13816" max="13816" width="7.5703125" customWidth="1"/>
    <col min="13817" max="13821" width="8.5703125" customWidth="1"/>
    <col min="13822" max="13822" width="9" customWidth="1"/>
    <col min="13823" max="13823" width="9.42578125" customWidth="1"/>
    <col min="13824" max="13824" width="9.28515625" customWidth="1"/>
    <col min="13826" max="13827" width="10" customWidth="1"/>
    <col min="14068" max="14068" width="5.140625" customWidth="1"/>
    <col min="14069" max="14069" width="7.28515625" customWidth="1"/>
    <col min="14070" max="14070" width="38.5703125" customWidth="1"/>
    <col min="14071" max="14071" width="7.140625" customWidth="1"/>
    <col min="14072" max="14072" width="7.5703125" customWidth="1"/>
    <col min="14073" max="14077" width="8.5703125" customWidth="1"/>
    <col min="14078" max="14078" width="9" customWidth="1"/>
    <col min="14079" max="14079" width="9.42578125" customWidth="1"/>
    <col min="14080" max="14080" width="9.28515625" customWidth="1"/>
    <col min="14082" max="14083" width="10" customWidth="1"/>
    <col min="14324" max="14324" width="5.140625" customWidth="1"/>
    <col min="14325" max="14325" width="7.28515625" customWidth="1"/>
    <col min="14326" max="14326" width="38.5703125" customWidth="1"/>
    <col min="14327" max="14327" width="7.140625" customWidth="1"/>
    <col min="14328" max="14328" width="7.5703125" customWidth="1"/>
    <col min="14329" max="14333" width="8.5703125" customWidth="1"/>
    <col min="14334" max="14334" width="9" customWidth="1"/>
    <col min="14335" max="14335" width="9.42578125" customWidth="1"/>
    <col min="14336" max="14336" width="9.28515625" customWidth="1"/>
    <col min="14338" max="14339" width="10" customWidth="1"/>
    <col min="14580" max="14580" width="5.140625" customWidth="1"/>
    <col min="14581" max="14581" width="7.28515625" customWidth="1"/>
    <col min="14582" max="14582" width="38.5703125" customWidth="1"/>
    <col min="14583" max="14583" width="7.140625" customWidth="1"/>
    <col min="14584" max="14584" width="7.5703125" customWidth="1"/>
    <col min="14585" max="14589" width="8.5703125" customWidth="1"/>
    <col min="14590" max="14590" width="9" customWidth="1"/>
    <col min="14591" max="14591" width="9.42578125" customWidth="1"/>
    <col min="14592" max="14592" width="9.28515625" customWidth="1"/>
    <col min="14594" max="14595" width="10" customWidth="1"/>
    <col min="14836" max="14836" width="5.140625" customWidth="1"/>
    <col min="14837" max="14837" width="7.28515625" customWidth="1"/>
    <col min="14838" max="14838" width="38.5703125" customWidth="1"/>
    <col min="14839" max="14839" width="7.140625" customWidth="1"/>
    <col min="14840" max="14840" width="7.5703125" customWidth="1"/>
    <col min="14841" max="14845" width="8.5703125" customWidth="1"/>
    <col min="14846" max="14846" width="9" customWidth="1"/>
    <col min="14847" max="14847" width="9.42578125" customWidth="1"/>
    <col min="14848" max="14848" width="9.28515625" customWidth="1"/>
    <col min="14850" max="14851" width="10" customWidth="1"/>
    <col min="15092" max="15092" width="5.140625" customWidth="1"/>
    <col min="15093" max="15093" width="7.28515625" customWidth="1"/>
    <col min="15094" max="15094" width="38.5703125" customWidth="1"/>
    <col min="15095" max="15095" width="7.140625" customWidth="1"/>
    <col min="15096" max="15096" width="7.5703125" customWidth="1"/>
    <col min="15097" max="15101" width="8.5703125" customWidth="1"/>
    <col min="15102" max="15102" width="9" customWidth="1"/>
    <col min="15103" max="15103" width="9.42578125" customWidth="1"/>
    <col min="15104" max="15104" width="9.28515625" customWidth="1"/>
    <col min="15106" max="15107" width="10" customWidth="1"/>
    <col min="15348" max="15348" width="5.140625" customWidth="1"/>
    <col min="15349" max="15349" width="7.28515625" customWidth="1"/>
    <col min="15350" max="15350" width="38.5703125" customWidth="1"/>
    <col min="15351" max="15351" width="7.140625" customWidth="1"/>
    <col min="15352" max="15352" width="7.5703125" customWidth="1"/>
    <col min="15353" max="15357" width="8.5703125" customWidth="1"/>
    <col min="15358" max="15358" width="9" customWidth="1"/>
    <col min="15359" max="15359" width="9.42578125" customWidth="1"/>
    <col min="15360" max="15360" width="9.28515625" customWidth="1"/>
    <col min="15362" max="15363" width="10" customWidth="1"/>
    <col min="15604" max="15604" width="5.140625" customWidth="1"/>
    <col min="15605" max="15605" width="7.28515625" customWidth="1"/>
    <col min="15606" max="15606" width="38.5703125" customWidth="1"/>
    <col min="15607" max="15607" width="7.140625" customWidth="1"/>
    <col min="15608" max="15608" width="7.5703125" customWidth="1"/>
    <col min="15609" max="15613" width="8.5703125" customWidth="1"/>
    <col min="15614" max="15614" width="9" customWidth="1"/>
    <col min="15615" max="15615" width="9.42578125" customWidth="1"/>
    <col min="15616" max="15616" width="9.28515625" customWidth="1"/>
    <col min="15618" max="15619" width="10" customWidth="1"/>
    <col min="15860" max="15860" width="5.140625" customWidth="1"/>
    <col min="15861" max="15861" width="7.28515625" customWidth="1"/>
    <col min="15862" max="15862" width="38.5703125" customWidth="1"/>
    <col min="15863" max="15863" width="7.140625" customWidth="1"/>
    <col min="15864" max="15864" width="7.5703125" customWidth="1"/>
    <col min="15865" max="15869" width="8.5703125" customWidth="1"/>
    <col min="15870" max="15870" width="9" customWidth="1"/>
    <col min="15871" max="15871" width="9.42578125" customWidth="1"/>
    <col min="15872" max="15872" width="9.28515625" customWidth="1"/>
    <col min="15874" max="15875" width="10" customWidth="1"/>
    <col min="16116" max="16116" width="5.140625" customWidth="1"/>
    <col min="16117" max="16117" width="7.28515625" customWidth="1"/>
    <col min="16118" max="16118" width="38.5703125" customWidth="1"/>
    <col min="16119" max="16119" width="7.140625" customWidth="1"/>
    <col min="16120" max="16120" width="7.5703125" customWidth="1"/>
    <col min="16121" max="16125" width="8.5703125" customWidth="1"/>
    <col min="16126" max="16126" width="9" customWidth="1"/>
    <col min="16127" max="16127" width="9.42578125" customWidth="1"/>
    <col min="16128" max="16128" width="9.28515625" customWidth="1"/>
    <col min="16130" max="16131" width="10" customWidth="1"/>
  </cols>
  <sheetData>
    <row r="1" spans="1:16" x14ac:dyDescent="0.25">
      <c r="A1" s="3" t="s">
        <v>233</v>
      </c>
      <c r="B1" s="54"/>
      <c r="C1" s="54"/>
      <c r="D1" s="54"/>
      <c r="E1" s="54"/>
      <c r="F1" s="54"/>
      <c r="G1" s="113" t="s">
        <v>31</v>
      </c>
      <c r="H1" s="114">
        <f>Kopsavilkums!B20</f>
        <v>2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12" t="str">
        <f>Kopsavilkums!C20</f>
        <v>WC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tr">
        <f>'1'!$A$9</f>
        <v>Tāme sastādīta 2018.gada tirgus cenās, pamatojoties uz AR daļas rasējumiem.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P61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Kopsavilkums!A35</f>
        <v xml:space="preserve">Tāme sastādīta 2018.gada </v>
      </c>
    </row>
    <row r="12" spans="1:16" s="6" customFormat="1" ht="29.25" customHeight="1" x14ac:dyDescent="0.2">
      <c r="A12" s="198" t="s">
        <v>0</v>
      </c>
      <c r="B12" s="203" t="s">
        <v>12</v>
      </c>
      <c r="C12" s="198" t="s">
        <v>11</v>
      </c>
      <c r="D12" s="203" t="s">
        <v>1</v>
      </c>
      <c r="E12" s="203" t="s">
        <v>2</v>
      </c>
      <c r="F12" s="200" t="s">
        <v>3</v>
      </c>
      <c r="G12" s="201"/>
      <c r="H12" s="201"/>
      <c r="I12" s="201"/>
      <c r="J12" s="201"/>
      <c r="K12" s="202"/>
      <c r="L12" s="200" t="s">
        <v>5</v>
      </c>
      <c r="M12" s="201"/>
      <c r="N12" s="201"/>
      <c r="O12" s="201"/>
      <c r="P12" s="202"/>
    </row>
    <row r="13" spans="1:16" s="6" customFormat="1" ht="58.5" x14ac:dyDescent="0.2">
      <c r="A13" s="199"/>
      <c r="B13" s="204"/>
      <c r="C13" s="199"/>
      <c r="D13" s="204"/>
      <c r="E13" s="204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/>
      <c r="D15" s="89"/>
      <c r="E15" s="93"/>
      <c r="F15" s="81"/>
      <c r="G15" s="67"/>
      <c r="H15" s="67"/>
      <c r="I15" s="67"/>
      <c r="J15" s="67"/>
      <c r="K15" s="95"/>
      <c r="L15" s="98"/>
      <c r="M15" s="68"/>
      <c r="N15" s="68"/>
      <c r="O15" s="68"/>
      <c r="P15" s="69"/>
    </row>
    <row r="16" spans="1:16" s="6" customFormat="1" ht="12.75" x14ac:dyDescent="0.2">
      <c r="A16" s="70">
        <f t="shared" ref="A16:A59" si="1">A15+1</f>
        <v>1</v>
      </c>
      <c r="B16" s="71"/>
      <c r="C16" s="179" t="s">
        <v>198</v>
      </c>
      <c r="D16" s="91" t="s">
        <v>54</v>
      </c>
      <c r="E16" s="31">
        <v>33</v>
      </c>
      <c r="F16" s="87"/>
      <c r="G16" s="72"/>
      <c r="H16" s="72">
        <f t="shared" ref="H16:H18" si="2">ROUND(F16*G16,2)</f>
        <v>0</v>
      </c>
      <c r="I16" s="72"/>
      <c r="J16" s="72"/>
      <c r="K16" s="96">
        <f t="shared" ref="K16:K17" si="3">SUM(H16:J16)</f>
        <v>0</v>
      </c>
      <c r="L16" s="99">
        <f>ROUND(E16*F16,2)</f>
        <v>0</v>
      </c>
      <c r="M16" s="72">
        <f>ROUND(E16*H16,2)</f>
        <v>0</v>
      </c>
      <c r="N16" s="72">
        <f>ROUND(E16*I16,2)</f>
        <v>0</v>
      </c>
      <c r="O16" s="72">
        <f>ROUND(E16*J16,2)</f>
        <v>0</v>
      </c>
      <c r="P16" s="73">
        <f>SUM(M16:O16)</f>
        <v>0</v>
      </c>
    </row>
    <row r="17" spans="1:16" s="6" customFormat="1" ht="12.75" x14ac:dyDescent="0.2">
      <c r="A17" s="70">
        <f t="shared" si="1"/>
        <v>2</v>
      </c>
      <c r="B17" s="71"/>
      <c r="C17" s="179" t="s">
        <v>199</v>
      </c>
      <c r="D17" s="91" t="s">
        <v>54</v>
      </c>
      <c r="E17" s="31">
        <v>7.5</v>
      </c>
      <c r="F17" s="87"/>
      <c r="G17" s="72"/>
      <c r="H17" s="72">
        <f t="shared" si="2"/>
        <v>0</v>
      </c>
      <c r="I17" s="72"/>
      <c r="J17" s="72"/>
      <c r="K17" s="96">
        <f t="shared" si="3"/>
        <v>0</v>
      </c>
      <c r="L17" s="99">
        <f t="shared" ref="L17" si="4">ROUND(E17*F17,2)</f>
        <v>0</v>
      </c>
      <c r="M17" s="72">
        <f t="shared" ref="M17" si="5">ROUND(E17*H17,2)</f>
        <v>0</v>
      </c>
      <c r="N17" s="72">
        <f t="shared" ref="N17" si="6">ROUND(E17*I17,2)</f>
        <v>0</v>
      </c>
      <c r="O17" s="72">
        <f t="shared" ref="O17" si="7">ROUND(E17*J17,2)</f>
        <v>0</v>
      </c>
      <c r="P17" s="73">
        <f t="shared" ref="P17" si="8">SUM(M17:O17)</f>
        <v>0</v>
      </c>
    </row>
    <row r="18" spans="1:16" s="6" customFormat="1" ht="12.75" x14ac:dyDescent="0.2">
      <c r="A18" s="70">
        <f t="shared" si="1"/>
        <v>3</v>
      </c>
      <c r="B18" s="71"/>
      <c r="C18" s="179" t="s">
        <v>200</v>
      </c>
      <c r="D18" s="91" t="s">
        <v>54</v>
      </c>
      <c r="E18" s="31">
        <v>12.1</v>
      </c>
      <c r="F18" s="87"/>
      <c r="G18" s="72"/>
      <c r="H18" s="72">
        <f t="shared" si="2"/>
        <v>0</v>
      </c>
      <c r="I18" s="72"/>
      <c r="J18" s="72"/>
      <c r="K18" s="96">
        <f t="shared" ref="K18:K21" si="9">SUM(H18:J18)</f>
        <v>0</v>
      </c>
      <c r="L18" s="99">
        <f t="shared" ref="L18:L21" si="10">ROUND(E18*F18,2)</f>
        <v>0</v>
      </c>
      <c r="M18" s="72">
        <f t="shared" ref="M18:M21" si="11">ROUND(E18*H18,2)</f>
        <v>0</v>
      </c>
      <c r="N18" s="72">
        <f t="shared" ref="N18:N21" si="12">ROUND(E18*I18,2)</f>
        <v>0</v>
      </c>
      <c r="O18" s="72">
        <f t="shared" ref="O18:O21" si="13">ROUND(E18*J18,2)</f>
        <v>0</v>
      </c>
      <c r="P18" s="73">
        <f t="shared" ref="P18:P21" si="14">SUM(M18:O18)</f>
        <v>0</v>
      </c>
    </row>
    <row r="19" spans="1:16" s="6" customFormat="1" ht="12.75" x14ac:dyDescent="0.2">
      <c r="A19" s="70">
        <f t="shared" si="1"/>
        <v>4</v>
      </c>
      <c r="B19" s="71"/>
      <c r="C19" s="84" t="s">
        <v>203</v>
      </c>
      <c r="D19" s="90" t="s">
        <v>54</v>
      </c>
      <c r="E19" s="31">
        <v>10.7</v>
      </c>
      <c r="F19" s="87"/>
      <c r="G19" s="72"/>
      <c r="H19" s="72">
        <f t="shared" ref="H19" si="15">ROUND(F19*G19,2)</f>
        <v>0</v>
      </c>
      <c r="I19" s="72"/>
      <c r="J19" s="72"/>
      <c r="K19" s="96">
        <f t="shared" si="9"/>
        <v>0</v>
      </c>
      <c r="L19" s="99">
        <f t="shared" si="10"/>
        <v>0</v>
      </c>
      <c r="M19" s="72">
        <f t="shared" si="11"/>
        <v>0</v>
      </c>
      <c r="N19" s="72">
        <f t="shared" si="12"/>
        <v>0</v>
      </c>
      <c r="O19" s="72">
        <f t="shared" si="13"/>
        <v>0</v>
      </c>
      <c r="P19" s="73">
        <f t="shared" si="14"/>
        <v>0</v>
      </c>
    </row>
    <row r="20" spans="1:16" s="6" customFormat="1" ht="12.75" x14ac:dyDescent="0.2">
      <c r="A20" s="70">
        <f t="shared" si="1"/>
        <v>5</v>
      </c>
      <c r="B20" s="71"/>
      <c r="C20" s="84" t="s">
        <v>206</v>
      </c>
      <c r="D20" s="90" t="s">
        <v>44</v>
      </c>
      <c r="E20" s="31">
        <v>2</v>
      </c>
      <c r="F20" s="87"/>
      <c r="G20" s="72"/>
      <c r="H20" s="72">
        <f t="shared" ref="H20" si="16">ROUND(F20*G20,2)</f>
        <v>0</v>
      </c>
      <c r="I20" s="72"/>
      <c r="J20" s="72"/>
      <c r="K20" s="96">
        <f t="shared" ref="K20" si="17">SUM(H20:J20)</f>
        <v>0</v>
      </c>
      <c r="L20" s="99">
        <f t="shared" ref="L20" si="18">ROUND(E20*F20,2)</f>
        <v>0</v>
      </c>
      <c r="M20" s="72">
        <f t="shared" ref="M20" si="19">ROUND(E20*H20,2)</f>
        <v>0</v>
      </c>
      <c r="N20" s="72">
        <f t="shared" ref="N20" si="20">ROUND(E20*I20,2)</f>
        <v>0</v>
      </c>
      <c r="O20" s="72">
        <f t="shared" ref="O20" si="21">ROUND(E20*J20,2)</f>
        <v>0</v>
      </c>
      <c r="P20" s="73">
        <f t="shared" ref="P20" si="22">SUM(M20:O20)</f>
        <v>0</v>
      </c>
    </row>
    <row r="21" spans="1:16" s="6" customFormat="1" ht="12.75" x14ac:dyDescent="0.2">
      <c r="A21" s="70">
        <f t="shared" si="1"/>
        <v>6</v>
      </c>
      <c r="B21" s="71"/>
      <c r="C21" s="84" t="s">
        <v>204</v>
      </c>
      <c r="D21" s="90" t="s">
        <v>43</v>
      </c>
      <c r="E21" s="31">
        <v>44</v>
      </c>
      <c r="F21" s="87"/>
      <c r="G21" s="72"/>
      <c r="H21" s="72">
        <f t="shared" ref="H21:H24" si="23">ROUND(F21*G21,2)</f>
        <v>0</v>
      </c>
      <c r="I21" s="72"/>
      <c r="J21" s="72"/>
      <c r="K21" s="96">
        <f t="shared" si="9"/>
        <v>0</v>
      </c>
      <c r="L21" s="99">
        <f t="shared" si="10"/>
        <v>0</v>
      </c>
      <c r="M21" s="72">
        <f t="shared" si="11"/>
        <v>0</v>
      </c>
      <c r="N21" s="72">
        <f t="shared" si="12"/>
        <v>0</v>
      </c>
      <c r="O21" s="72">
        <f t="shared" si="13"/>
        <v>0</v>
      </c>
      <c r="P21" s="73">
        <f t="shared" si="14"/>
        <v>0</v>
      </c>
    </row>
    <row r="22" spans="1:16" s="6" customFormat="1" ht="12.75" x14ac:dyDescent="0.2">
      <c r="A22" s="70">
        <f t="shared" si="1"/>
        <v>7</v>
      </c>
      <c r="B22" s="71"/>
      <c r="C22" s="84" t="s">
        <v>205</v>
      </c>
      <c r="D22" s="90" t="s">
        <v>43</v>
      </c>
      <c r="E22" s="31">
        <v>44</v>
      </c>
      <c r="F22" s="87"/>
      <c r="G22" s="72"/>
      <c r="H22" s="72">
        <f t="shared" si="23"/>
        <v>0</v>
      </c>
      <c r="I22" s="72"/>
      <c r="J22" s="72"/>
      <c r="K22" s="96">
        <f t="shared" ref="K22:K24" si="24">SUM(H22:J22)</f>
        <v>0</v>
      </c>
      <c r="L22" s="99">
        <f t="shared" ref="L22:L24" si="25">ROUND(E22*F22,2)</f>
        <v>0</v>
      </c>
      <c r="M22" s="72">
        <f t="shared" ref="M22:M24" si="26">ROUND(E22*H22,2)</f>
        <v>0</v>
      </c>
      <c r="N22" s="72">
        <f t="shared" ref="N22:N24" si="27">ROUND(E22*I22,2)</f>
        <v>0</v>
      </c>
      <c r="O22" s="72">
        <f t="shared" ref="O22:O24" si="28">ROUND(E22*J22,2)</f>
        <v>0</v>
      </c>
      <c r="P22" s="73">
        <f t="shared" ref="P22:P24" si="29">SUM(M22:O22)</f>
        <v>0</v>
      </c>
    </row>
    <row r="23" spans="1:16" s="6" customFormat="1" ht="12.75" x14ac:dyDescent="0.2">
      <c r="A23" s="70">
        <f t="shared" si="1"/>
        <v>8</v>
      </c>
      <c r="B23" s="71"/>
      <c r="C23" s="84" t="s">
        <v>59</v>
      </c>
      <c r="D23" s="90" t="s">
        <v>43</v>
      </c>
      <c r="E23" s="31">
        <v>8.5</v>
      </c>
      <c r="F23" s="87"/>
      <c r="G23" s="72"/>
      <c r="H23" s="72">
        <f t="shared" si="23"/>
        <v>0</v>
      </c>
      <c r="I23" s="72"/>
      <c r="J23" s="72"/>
      <c r="K23" s="96">
        <f t="shared" si="24"/>
        <v>0</v>
      </c>
      <c r="L23" s="99">
        <f t="shared" si="25"/>
        <v>0</v>
      </c>
      <c r="M23" s="72">
        <f t="shared" si="26"/>
        <v>0</v>
      </c>
      <c r="N23" s="72">
        <f t="shared" si="27"/>
        <v>0</v>
      </c>
      <c r="O23" s="72">
        <f t="shared" si="28"/>
        <v>0</v>
      </c>
      <c r="P23" s="73">
        <f t="shared" si="29"/>
        <v>0</v>
      </c>
    </row>
    <row r="24" spans="1:16" s="6" customFormat="1" ht="12.75" x14ac:dyDescent="0.2">
      <c r="A24" s="70">
        <f t="shared" si="1"/>
        <v>9</v>
      </c>
      <c r="B24" s="71"/>
      <c r="C24" s="84" t="s">
        <v>60</v>
      </c>
      <c r="D24" s="90" t="s">
        <v>43</v>
      </c>
      <c r="E24" s="31">
        <v>8.5</v>
      </c>
      <c r="F24" s="87"/>
      <c r="G24" s="72"/>
      <c r="H24" s="72">
        <f t="shared" si="23"/>
        <v>0</v>
      </c>
      <c r="I24" s="72"/>
      <c r="J24" s="72"/>
      <c r="K24" s="96">
        <f t="shared" si="24"/>
        <v>0</v>
      </c>
      <c r="L24" s="99">
        <f t="shared" si="25"/>
        <v>0</v>
      </c>
      <c r="M24" s="72">
        <f t="shared" si="26"/>
        <v>0</v>
      </c>
      <c r="N24" s="72">
        <f t="shared" si="27"/>
        <v>0</v>
      </c>
      <c r="O24" s="72">
        <f t="shared" si="28"/>
        <v>0</v>
      </c>
      <c r="P24" s="73">
        <f t="shared" si="29"/>
        <v>0</v>
      </c>
    </row>
    <row r="25" spans="1:16" s="6" customFormat="1" ht="12.75" x14ac:dyDescent="0.2">
      <c r="A25" s="70">
        <f t="shared" si="1"/>
        <v>10</v>
      </c>
      <c r="B25" s="71"/>
      <c r="C25" s="84" t="s">
        <v>61</v>
      </c>
      <c r="D25" s="90" t="s">
        <v>43</v>
      </c>
      <c r="E25" s="31">
        <v>28.8</v>
      </c>
      <c r="F25" s="87"/>
      <c r="G25" s="72"/>
      <c r="H25" s="72">
        <f t="shared" ref="H25:H38" si="30">ROUND(F25*G25,2)</f>
        <v>0</v>
      </c>
      <c r="I25" s="72"/>
      <c r="J25" s="72"/>
      <c r="K25" s="96">
        <f t="shared" ref="K25:K38" si="31">SUM(H25:J25)</f>
        <v>0</v>
      </c>
      <c r="L25" s="99">
        <f t="shared" ref="L25:L38" si="32">ROUND(E25*F25,2)</f>
        <v>0</v>
      </c>
      <c r="M25" s="72">
        <f t="shared" ref="M25:M38" si="33">ROUND(E25*H25,2)</f>
        <v>0</v>
      </c>
      <c r="N25" s="72">
        <f t="shared" ref="N25:N38" si="34">ROUND(E25*I25,2)</f>
        <v>0</v>
      </c>
      <c r="O25" s="72">
        <f t="shared" ref="O25:O38" si="35">ROUND(E25*J25,2)</f>
        <v>0</v>
      </c>
      <c r="P25" s="73">
        <f t="shared" ref="P25:P38" si="36">SUM(M25:O25)</f>
        <v>0</v>
      </c>
    </row>
    <row r="26" spans="1:16" x14ac:dyDescent="0.25">
      <c r="A26" s="70">
        <f t="shared" si="1"/>
        <v>11</v>
      </c>
      <c r="B26" s="74"/>
      <c r="C26" s="85" t="s">
        <v>201</v>
      </c>
      <c r="D26" s="91" t="s">
        <v>54</v>
      </c>
      <c r="E26" s="31">
        <v>0.11</v>
      </c>
      <c r="F26" s="87"/>
      <c r="G26" s="72"/>
      <c r="H26" s="72">
        <f t="shared" si="30"/>
        <v>0</v>
      </c>
      <c r="I26" s="72"/>
      <c r="J26" s="72"/>
      <c r="K26" s="96">
        <f t="shared" si="31"/>
        <v>0</v>
      </c>
      <c r="L26" s="99">
        <f t="shared" si="32"/>
        <v>0</v>
      </c>
      <c r="M26" s="72">
        <f t="shared" si="33"/>
        <v>0</v>
      </c>
      <c r="N26" s="72">
        <f t="shared" si="34"/>
        <v>0</v>
      </c>
      <c r="O26" s="72">
        <f t="shared" si="35"/>
        <v>0</v>
      </c>
      <c r="P26" s="73">
        <f t="shared" si="36"/>
        <v>0</v>
      </c>
    </row>
    <row r="27" spans="1:16" s="6" customFormat="1" ht="12.75" x14ac:dyDescent="0.2">
      <c r="A27" s="70">
        <f t="shared" si="1"/>
        <v>12</v>
      </c>
      <c r="B27" s="71"/>
      <c r="C27" s="84" t="s">
        <v>62</v>
      </c>
      <c r="D27" s="90" t="s">
        <v>43</v>
      </c>
      <c r="E27" s="31">
        <v>28.8</v>
      </c>
      <c r="F27" s="87"/>
      <c r="G27" s="72"/>
      <c r="H27" s="72">
        <f t="shared" ref="H27:H32" si="37">ROUND(F27*G27,2)</f>
        <v>0</v>
      </c>
      <c r="I27" s="72"/>
      <c r="J27" s="72"/>
      <c r="K27" s="96">
        <f t="shared" ref="K27:K32" si="38">SUM(H27:J27)</f>
        <v>0</v>
      </c>
      <c r="L27" s="99">
        <f t="shared" ref="L27:L32" si="39">ROUND(E27*F27,2)</f>
        <v>0</v>
      </c>
      <c r="M27" s="72">
        <f t="shared" ref="M27:M32" si="40">ROUND(E27*H27,2)</f>
        <v>0</v>
      </c>
      <c r="N27" s="72">
        <f t="shared" ref="N27:N32" si="41">ROUND(E27*I27,2)</f>
        <v>0</v>
      </c>
      <c r="O27" s="72">
        <f t="shared" ref="O27:O32" si="42">ROUND(E27*J27,2)</f>
        <v>0</v>
      </c>
      <c r="P27" s="73">
        <f t="shared" ref="P27:P32" si="43">SUM(M27:O27)</f>
        <v>0</v>
      </c>
    </row>
    <row r="28" spans="1:16" s="6" customFormat="1" ht="12.75" x14ac:dyDescent="0.2">
      <c r="A28" s="70">
        <f t="shared" si="1"/>
        <v>13</v>
      </c>
      <c r="B28" s="71"/>
      <c r="C28" s="84" t="s">
        <v>63</v>
      </c>
      <c r="D28" s="90" t="s">
        <v>42</v>
      </c>
      <c r="E28" s="31">
        <v>17.2</v>
      </c>
      <c r="F28" s="87"/>
      <c r="G28" s="72"/>
      <c r="H28" s="72">
        <f t="shared" si="37"/>
        <v>0</v>
      </c>
      <c r="I28" s="72"/>
      <c r="J28" s="72"/>
      <c r="K28" s="96">
        <f t="shared" si="38"/>
        <v>0</v>
      </c>
      <c r="L28" s="99">
        <f t="shared" si="39"/>
        <v>0</v>
      </c>
      <c r="M28" s="72">
        <f t="shared" si="40"/>
        <v>0</v>
      </c>
      <c r="N28" s="72">
        <f t="shared" si="41"/>
        <v>0</v>
      </c>
      <c r="O28" s="72">
        <f t="shared" si="42"/>
        <v>0</v>
      </c>
      <c r="P28" s="73">
        <f t="shared" si="43"/>
        <v>0</v>
      </c>
    </row>
    <row r="29" spans="1:16" s="6" customFormat="1" ht="12.75" x14ac:dyDescent="0.2">
      <c r="A29" s="70">
        <f t="shared" si="1"/>
        <v>14</v>
      </c>
      <c r="B29" s="71"/>
      <c r="C29" s="84" t="s">
        <v>64</v>
      </c>
      <c r="D29" s="90" t="s">
        <v>42</v>
      </c>
      <c r="E29" s="31">
        <v>17.72</v>
      </c>
      <c r="F29" s="87"/>
      <c r="G29" s="72"/>
      <c r="H29" s="72">
        <f t="shared" si="37"/>
        <v>0</v>
      </c>
      <c r="I29" s="72"/>
      <c r="J29" s="72"/>
      <c r="K29" s="96">
        <f t="shared" si="38"/>
        <v>0</v>
      </c>
      <c r="L29" s="99">
        <f t="shared" si="39"/>
        <v>0</v>
      </c>
      <c r="M29" s="72">
        <f t="shared" si="40"/>
        <v>0</v>
      </c>
      <c r="N29" s="72">
        <f t="shared" si="41"/>
        <v>0</v>
      </c>
      <c r="O29" s="72">
        <f t="shared" si="42"/>
        <v>0</v>
      </c>
      <c r="P29" s="73">
        <f t="shared" si="43"/>
        <v>0</v>
      </c>
    </row>
    <row r="30" spans="1:16" s="6" customFormat="1" ht="12.75" x14ac:dyDescent="0.2">
      <c r="A30" s="70">
        <f t="shared" si="1"/>
        <v>15</v>
      </c>
      <c r="B30" s="71"/>
      <c r="C30" s="195" t="s">
        <v>65</v>
      </c>
      <c r="D30" s="90"/>
      <c r="E30" s="31"/>
      <c r="F30" s="87"/>
      <c r="G30" s="72"/>
      <c r="H30" s="72">
        <f t="shared" si="37"/>
        <v>0</v>
      </c>
      <c r="I30" s="72"/>
      <c r="J30" s="72"/>
      <c r="K30" s="96">
        <f t="shared" si="38"/>
        <v>0</v>
      </c>
      <c r="L30" s="99">
        <f t="shared" si="39"/>
        <v>0</v>
      </c>
      <c r="M30" s="72">
        <f t="shared" si="40"/>
        <v>0</v>
      </c>
      <c r="N30" s="72">
        <f t="shared" si="41"/>
        <v>0</v>
      </c>
      <c r="O30" s="72">
        <f t="shared" si="42"/>
        <v>0</v>
      </c>
      <c r="P30" s="73">
        <f t="shared" si="43"/>
        <v>0</v>
      </c>
    </row>
    <row r="31" spans="1:16" s="6" customFormat="1" ht="12.75" x14ac:dyDescent="0.2">
      <c r="A31" s="70">
        <f t="shared" si="1"/>
        <v>16</v>
      </c>
      <c r="B31" s="71"/>
      <c r="C31" s="84" t="s">
        <v>207</v>
      </c>
      <c r="D31" s="90" t="s">
        <v>43</v>
      </c>
      <c r="E31" s="31">
        <v>17</v>
      </c>
      <c r="F31" s="87"/>
      <c r="G31" s="72"/>
      <c r="H31" s="72">
        <f t="shared" si="37"/>
        <v>0</v>
      </c>
      <c r="I31" s="72"/>
      <c r="J31" s="72"/>
      <c r="K31" s="96">
        <f t="shared" si="38"/>
        <v>0</v>
      </c>
      <c r="L31" s="99">
        <f t="shared" si="39"/>
        <v>0</v>
      </c>
      <c r="M31" s="72">
        <f t="shared" si="40"/>
        <v>0</v>
      </c>
      <c r="N31" s="72">
        <f t="shared" si="41"/>
        <v>0</v>
      </c>
      <c r="O31" s="72">
        <f t="shared" si="42"/>
        <v>0</v>
      </c>
      <c r="P31" s="73">
        <f t="shared" si="43"/>
        <v>0</v>
      </c>
    </row>
    <row r="32" spans="1:16" s="6" customFormat="1" ht="12.75" x14ac:dyDescent="0.2">
      <c r="A32" s="70">
        <f t="shared" si="1"/>
        <v>17</v>
      </c>
      <c r="B32" s="71"/>
      <c r="C32" s="84" t="s">
        <v>66</v>
      </c>
      <c r="D32" s="90" t="s">
        <v>43</v>
      </c>
      <c r="E32" s="31">
        <v>17</v>
      </c>
      <c r="F32" s="87"/>
      <c r="G32" s="72"/>
      <c r="H32" s="72">
        <f t="shared" si="37"/>
        <v>0</v>
      </c>
      <c r="I32" s="72"/>
      <c r="J32" s="72"/>
      <c r="K32" s="96">
        <f t="shared" si="38"/>
        <v>0</v>
      </c>
      <c r="L32" s="99">
        <f t="shared" si="39"/>
        <v>0</v>
      </c>
      <c r="M32" s="72">
        <f t="shared" si="40"/>
        <v>0</v>
      </c>
      <c r="N32" s="72">
        <f t="shared" si="41"/>
        <v>0</v>
      </c>
      <c r="O32" s="72">
        <f t="shared" si="42"/>
        <v>0</v>
      </c>
      <c r="P32" s="73">
        <f t="shared" si="43"/>
        <v>0</v>
      </c>
    </row>
    <row r="33" spans="1:16" s="6" customFormat="1" ht="12.75" x14ac:dyDescent="0.2">
      <c r="A33" s="70">
        <f t="shared" si="1"/>
        <v>18</v>
      </c>
      <c r="B33" s="71"/>
      <c r="C33" s="84" t="s">
        <v>67</v>
      </c>
      <c r="D33" s="90" t="s">
        <v>68</v>
      </c>
      <c r="E33" s="31">
        <v>0.5</v>
      </c>
      <c r="F33" s="87"/>
      <c r="G33" s="72"/>
      <c r="H33" s="72">
        <f t="shared" si="30"/>
        <v>0</v>
      </c>
      <c r="I33" s="72"/>
      <c r="J33" s="72"/>
      <c r="K33" s="96">
        <f t="shared" si="31"/>
        <v>0</v>
      </c>
      <c r="L33" s="99">
        <f t="shared" si="32"/>
        <v>0</v>
      </c>
      <c r="M33" s="72">
        <f t="shared" si="33"/>
        <v>0</v>
      </c>
      <c r="N33" s="72">
        <f t="shared" si="34"/>
        <v>0</v>
      </c>
      <c r="O33" s="72">
        <f t="shared" si="35"/>
        <v>0</v>
      </c>
      <c r="P33" s="73">
        <f t="shared" si="36"/>
        <v>0</v>
      </c>
    </row>
    <row r="34" spans="1:16" s="6" customFormat="1" ht="12.75" x14ac:dyDescent="0.2">
      <c r="A34" s="70">
        <f t="shared" si="1"/>
        <v>19</v>
      </c>
      <c r="B34" s="71"/>
      <c r="C34" s="84" t="s">
        <v>208</v>
      </c>
      <c r="D34" s="90" t="s">
        <v>68</v>
      </c>
      <c r="E34" s="31">
        <v>0.5</v>
      </c>
      <c r="F34" s="87"/>
      <c r="G34" s="72"/>
      <c r="H34" s="72">
        <f t="shared" si="30"/>
        <v>0</v>
      </c>
      <c r="I34" s="72"/>
      <c r="J34" s="72"/>
      <c r="K34" s="96">
        <f t="shared" si="31"/>
        <v>0</v>
      </c>
      <c r="L34" s="99">
        <f t="shared" si="32"/>
        <v>0</v>
      </c>
      <c r="M34" s="72">
        <f t="shared" si="33"/>
        <v>0</v>
      </c>
      <c r="N34" s="72">
        <f t="shared" si="34"/>
        <v>0</v>
      </c>
      <c r="O34" s="72">
        <f t="shared" si="35"/>
        <v>0</v>
      </c>
      <c r="P34" s="73">
        <f t="shared" si="36"/>
        <v>0</v>
      </c>
    </row>
    <row r="35" spans="1:16" s="6" customFormat="1" ht="12.75" x14ac:dyDescent="0.2">
      <c r="A35" s="70">
        <f t="shared" si="1"/>
        <v>20</v>
      </c>
      <c r="B35" s="71"/>
      <c r="C35" s="84" t="s">
        <v>89</v>
      </c>
      <c r="D35" s="90" t="s">
        <v>43</v>
      </c>
      <c r="E35" s="31">
        <v>17</v>
      </c>
      <c r="F35" s="87"/>
      <c r="G35" s="72"/>
      <c r="H35" s="72">
        <f t="shared" si="30"/>
        <v>0</v>
      </c>
      <c r="I35" s="72"/>
      <c r="J35" s="72"/>
      <c r="K35" s="96">
        <f t="shared" si="31"/>
        <v>0</v>
      </c>
      <c r="L35" s="99">
        <f t="shared" si="32"/>
        <v>0</v>
      </c>
      <c r="M35" s="72">
        <f t="shared" si="33"/>
        <v>0</v>
      </c>
      <c r="N35" s="72">
        <f t="shared" si="34"/>
        <v>0</v>
      </c>
      <c r="O35" s="72">
        <f t="shared" si="35"/>
        <v>0</v>
      </c>
      <c r="P35" s="73">
        <f t="shared" si="36"/>
        <v>0</v>
      </c>
    </row>
    <row r="36" spans="1:16" s="6" customFormat="1" ht="12.75" x14ac:dyDescent="0.2">
      <c r="A36" s="70">
        <f t="shared" si="1"/>
        <v>21</v>
      </c>
      <c r="B36" s="71"/>
      <c r="C36" s="84" t="s">
        <v>209</v>
      </c>
      <c r="D36" s="90" t="s">
        <v>54</v>
      </c>
      <c r="E36" s="31">
        <v>1.7</v>
      </c>
      <c r="F36" s="87"/>
      <c r="G36" s="72"/>
      <c r="H36" s="72">
        <f t="shared" si="30"/>
        <v>0</v>
      </c>
      <c r="I36" s="72"/>
      <c r="J36" s="72"/>
      <c r="K36" s="96">
        <f t="shared" si="31"/>
        <v>0</v>
      </c>
      <c r="L36" s="99">
        <f t="shared" si="32"/>
        <v>0</v>
      </c>
      <c r="M36" s="72">
        <f t="shared" si="33"/>
        <v>0</v>
      </c>
      <c r="N36" s="72">
        <f t="shared" si="34"/>
        <v>0</v>
      </c>
      <c r="O36" s="72">
        <f t="shared" si="35"/>
        <v>0</v>
      </c>
      <c r="P36" s="73">
        <f t="shared" si="36"/>
        <v>0</v>
      </c>
    </row>
    <row r="37" spans="1:16" s="6" customFormat="1" ht="12.75" x14ac:dyDescent="0.2">
      <c r="A37" s="70">
        <f t="shared" si="1"/>
        <v>22</v>
      </c>
      <c r="B37" s="71"/>
      <c r="C37" s="84" t="s">
        <v>69</v>
      </c>
      <c r="D37" s="90" t="s">
        <v>70</v>
      </c>
      <c r="E37" s="31">
        <v>1</v>
      </c>
      <c r="F37" s="87"/>
      <c r="G37" s="72"/>
      <c r="H37" s="72">
        <f t="shared" si="30"/>
        <v>0</v>
      </c>
      <c r="I37" s="72"/>
      <c r="J37" s="72"/>
      <c r="K37" s="96">
        <f t="shared" si="31"/>
        <v>0</v>
      </c>
      <c r="L37" s="99">
        <f t="shared" si="32"/>
        <v>0</v>
      </c>
      <c r="M37" s="72">
        <f t="shared" si="33"/>
        <v>0</v>
      </c>
      <c r="N37" s="72">
        <f t="shared" si="34"/>
        <v>0</v>
      </c>
      <c r="O37" s="72">
        <f t="shared" si="35"/>
        <v>0</v>
      </c>
      <c r="P37" s="73">
        <f t="shared" si="36"/>
        <v>0</v>
      </c>
    </row>
    <row r="38" spans="1:16" s="6" customFormat="1" ht="12.75" x14ac:dyDescent="0.2">
      <c r="A38" s="70">
        <f t="shared" si="1"/>
        <v>23</v>
      </c>
      <c r="B38" s="71"/>
      <c r="C38" s="84" t="s">
        <v>90</v>
      </c>
      <c r="D38" s="90" t="s">
        <v>43</v>
      </c>
      <c r="E38" s="31">
        <v>17</v>
      </c>
      <c r="F38" s="87"/>
      <c r="G38" s="72"/>
      <c r="H38" s="72">
        <f t="shared" si="30"/>
        <v>0</v>
      </c>
      <c r="I38" s="72"/>
      <c r="J38" s="72"/>
      <c r="K38" s="96">
        <f t="shared" si="31"/>
        <v>0</v>
      </c>
      <c r="L38" s="99">
        <f t="shared" si="32"/>
        <v>0</v>
      </c>
      <c r="M38" s="72">
        <f t="shared" si="33"/>
        <v>0</v>
      </c>
      <c r="N38" s="72">
        <f t="shared" si="34"/>
        <v>0</v>
      </c>
      <c r="O38" s="72">
        <f t="shared" si="35"/>
        <v>0</v>
      </c>
      <c r="P38" s="73">
        <f t="shared" si="36"/>
        <v>0</v>
      </c>
    </row>
    <row r="39" spans="1:16" s="6" customFormat="1" ht="12.75" x14ac:dyDescent="0.2">
      <c r="A39" s="70">
        <f t="shared" si="1"/>
        <v>24</v>
      </c>
      <c r="B39" s="71"/>
      <c r="C39" s="195" t="s">
        <v>71</v>
      </c>
      <c r="D39" s="90"/>
      <c r="E39" s="31"/>
      <c r="F39" s="87"/>
      <c r="G39" s="72"/>
      <c r="H39" s="72">
        <f t="shared" ref="H39:H57" si="44">ROUND(F39*G39,2)</f>
        <v>0</v>
      </c>
      <c r="I39" s="72"/>
      <c r="J39" s="72"/>
      <c r="K39" s="96">
        <f t="shared" ref="K39:K57" si="45">SUM(H39:J39)</f>
        <v>0</v>
      </c>
      <c r="L39" s="99">
        <f t="shared" ref="L39:L57" si="46">ROUND(E39*F39,2)</f>
        <v>0</v>
      </c>
      <c r="M39" s="72">
        <f t="shared" ref="M39:M57" si="47">ROUND(E39*H39,2)</f>
        <v>0</v>
      </c>
      <c r="N39" s="72">
        <f t="shared" ref="N39:N57" si="48">ROUND(E39*I39,2)</f>
        <v>0</v>
      </c>
      <c r="O39" s="72">
        <f t="shared" ref="O39:O57" si="49">ROUND(E39*J39,2)</f>
        <v>0</v>
      </c>
      <c r="P39" s="73">
        <f t="shared" ref="P39:P57" si="50">SUM(M39:O39)</f>
        <v>0</v>
      </c>
    </row>
    <row r="40" spans="1:16" s="6" customFormat="1" ht="12.75" x14ac:dyDescent="0.2">
      <c r="A40" s="70">
        <f t="shared" si="1"/>
        <v>25</v>
      </c>
      <c r="B40" s="71"/>
      <c r="C40" s="84" t="s">
        <v>72</v>
      </c>
      <c r="D40" s="90" t="s">
        <v>43</v>
      </c>
      <c r="E40" s="31">
        <v>17</v>
      </c>
      <c r="F40" s="87"/>
      <c r="G40" s="72"/>
      <c r="H40" s="72">
        <f t="shared" si="44"/>
        <v>0</v>
      </c>
      <c r="I40" s="72"/>
      <c r="J40" s="72"/>
      <c r="K40" s="96">
        <f t="shared" si="45"/>
        <v>0</v>
      </c>
      <c r="L40" s="99">
        <f t="shared" si="46"/>
        <v>0</v>
      </c>
      <c r="M40" s="72">
        <f t="shared" si="47"/>
        <v>0</v>
      </c>
      <c r="N40" s="72">
        <f t="shared" si="48"/>
        <v>0</v>
      </c>
      <c r="O40" s="72">
        <f t="shared" si="49"/>
        <v>0</v>
      </c>
      <c r="P40" s="73">
        <f t="shared" si="50"/>
        <v>0</v>
      </c>
    </row>
    <row r="41" spans="1:16" s="6" customFormat="1" ht="12.75" x14ac:dyDescent="0.2">
      <c r="A41" s="70">
        <f t="shared" si="1"/>
        <v>26</v>
      </c>
      <c r="B41" s="71"/>
      <c r="C41" s="84"/>
      <c r="D41" s="90"/>
      <c r="E41" s="31"/>
      <c r="F41" s="87"/>
      <c r="G41" s="72"/>
      <c r="H41" s="72">
        <f t="shared" si="44"/>
        <v>0</v>
      </c>
      <c r="I41" s="72"/>
      <c r="J41" s="72"/>
      <c r="K41" s="96">
        <f t="shared" si="45"/>
        <v>0</v>
      </c>
      <c r="L41" s="99">
        <f t="shared" si="46"/>
        <v>0</v>
      </c>
      <c r="M41" s="72">
        <f t="shared" si="47"/>
        <v>0</v>
      </c>
      <c r="N41" s="72">
        <f t="shared" si="48"/>
        <v>0</v>
      </c>
      <c r="O41" s="72">
        <f t="shared" si="49"/>
        <v>0</v>
      </c>
      <c r="P41" s="73">
        <f t="shared" si="50"/>
        <v>0</v>
      </c>
    </row>
    <row r="42" spans="1:16" s="6" customFormat="1" ht="12.75" x14ac:dyDescent="0.2">
      <c r="A42" s="70">
        <f t="shared" si="1"/>
        <v>27</v>
      </c>
      <c r="B42" s="71"/>
      <c r="C42" s="84" t="s">
        <v>73</v>
      </c>
      <c r="D42" s="90" t="s">
        <v>43</v>
      </c>
      <c r="E42" s="31">
        <v>55</v>
      </c>
      <c r="F42" s="87"/>
      <c r="G42" s="72"/>
      <c r="H42" s="72">
        <f t="shared" si="44"/>
        <v>0</v>
      </c>
      <c r="I42" s="72"/>
      <c r="J42" s="72"/>
      <c r="K42" s="96">
        <f t="shared" si="45"/>
        <v>0</v>
      </c>
      <c r="L42" s="99">
        <f t="shared" si="46"/>
        <v>0</v>
      </c>
      <c r="M42" s="72">
        <f t="shared" si="47"/>
        <v>0</v>
      </c>
      <c r="N42" s="72">
        <f t="shared" si="48"/>
        <v>0</v>
      </c>
      <c r="O42" s="72">
        <f t="shared" si="49"/>
        <v>0</v>
      </c>
      <c r="P42" s="73">
        <f t="shared" si="50"/>
        <v>0</v>
      </c>
    </row>
    <row r="43" spans="1:16" s="6" customFormat="1" ht="12.75" x14ac:dyDescent="0.2">
      <c r="A43" s="70">
        <f t="shared" si="1"/>
        <v>28</v>
      </c>
      <c r="B43" s="71"/>
      <c r="C43" s="84" t="s">
        <v>74</v>
      </c>
      <c r="D43" s="90" t="s">
        <v>43</v>
      </c>
      <c r="E43" s="31">
        <v>55</v>
      </c>
      <c r="F43" s="87"/>
      <c r="G43" s="72"/>
      <c r="H43" s="72">
        <f t="shared" si="44"/>
        <v>0</v>
      </c>
      <c r="I43" s="72"/>
      <c r="J43" s="72"/>
      <c r="K43" s="96">
        <f t="shared" si="45"/>
        <v>0</v>
      </c>
      <c r="L43" s="99">
        <f t="shared" si="46"/>
        <v>0</v>
      </c>
      <c r="M43" s="72">
        <f t="shared" si="47"/>
        <v>0</v>
      </c>
      <c r="N43" s="72">
        <f t="shared" si="48"/>
        <v>0</v>
      </c>
      <c r="O43" s="72">
        <f t="shared" si="49"/>
        <v>0</v>
      </c>
      <c r="P43" s="73">
        <f t="shared" si="50"/>
        <v>0</v>
      </c>
    </row>
    <row r="44" spans="1:16" s="6" customFormat="1" ht="12.75" x14ac:dyDescent="0.2">
      <c r="A44" s="70">
        <f t="shared" si="1"/>
        <v>29</v>
      </c>
      <c r="B44" s="71"/>
      <c r="C44" s="195" t="s">
        <v>210</v>
      </c>
      <c r="D44" s="90"/>
      <c r="E44" s="31"/>
      <c r="F44" s="87"/>
      <c r="G44" s="72"/>
      <c r="H44" s="72">
        <f t="shared" si="44"/>
        <v>0</v>
      </c>
      <c r="I44" s="72"/>
      <c r="J44" s="72"/>
      <c r="K44" s="96">
        <f t="shared" si="45"/>
        <v>0</v>
      </c>
      <c r="L44" s="99">
        <f t="shared" si="46"/>
        <v>0</v>
      </c>
      <c r="M44" s="72">
        <f t="shared" si="47"/>
        <v>0</v>
      </c>
      <c r="N44" s="72">
        <f t="shared" si="48"/>
        <v>0</v>
      </c>
      <c r="O44" s="72">
        <f t="shared" si="49"/>
        <v>0</v>
      </c>
      <c r="P44" s="73">
        <f t="shared" si="50"/>
        <v>0</v>
      </c>
    </row>
    <row r="45" spans="1:16" s="6" customFormat="1" ht="12.75" x14ac:dyDescent="0.2">
      <c r="A45" s="70">
        <f t="shared" si="1"/>
        <v>30</v>
      </c>
      <c r="B45" s="71"/>
      <c r="C45" s="84" t="s">
        <v>75</v>
      </c>
      <c r="D45" s="90" t="s">
        <v>43</v>
      </c>
      <c r="E45" s="31">
        <v>6</v>
      </c>
      <c r="F45" s="87"/>
      <c r="G45" s="72"/>
      <c r="H45" s="72">
        <f t="shared" si="44"/>
        <v>0</v>
      </c>
      <c r="I45" s="72"/>
      <c r="J45" s="72"/>
      <c r="K45" s="96">
        <f t="shared" si="45"/>
        <v>0</v>
      </c>
      <c r="L45" s="99">
        <f t="shared" si="46"/>
        <v>0</v>
      </c>
      <c r="M45" s="72">
        <f t="shared" si="47"/>
        <v>0</v>
      </c>
      <c r="N45" s="72">
        <f t="shared" si="48"/>
        <v>0</v>
      </c>
      <c r="O45" s="72">
        <f t="shared" si="49"/>
        <v>0</v>
      </c>
      <c r="P45" s="73">
        <f t="shared" si="50"/>
        <v>0</v>
      </c>
    </row>
    <row r="46" spans="1:16" s="6" customFormat="1" ht="12.75" x14ac:dyDescent="0.2">
      <c r="A46" s="70">
        <f t="shared" si="1"/>
        <v>31</v>
      </c>
      <c r="B46" s="71"/>
      <c r="C46" s="195" t="s">
        <v>211</v>
      </c>
      <c r="D46" s="90"/>
      <c r="E46" s="31"/>
      <c r="F46" s="87"/>
      <c r="G46" s="72"/>
      <c r="H46" s="72">
        <f t="shared" si="44"/>
        <v>0</v>
      </c>
      <c r="I46" s="72"/>
      <c r="J46" s="72"/>
      <c r="K46" s="96">
        <f t="shared" si="45"/>
        <v>0</v>
      </c>
      <c r="L46" s="99">
        <f t="shared" si="46"/>
        <v>0</v>
      </c>
      <c r="M46" s="72">
        <f t="shared" si="47"/>
        <v>0</v>
      </c>
      <c r="N46" s="72">
        <f t="shared" si="48"/>
        <v>0</v>
      </c>
      <c r="O46" s="72">
        <f t="shared" si="49"/>
        <v>0</v>
      </c>
      <c r="P46" s="73">
        <f t="shared" si="50"/>
        <v>0</v>
      </c>
    </row>
    <row r="47" spans="1:16" s="6" customFormat="1" ht="12.75" x14ac:dyDescent="0.2">
      <c r="A47" s="70">
        <f t="shared" si="1"/>
        <v>32</v>
      </c>
      <c r="B47" s="71"/>
      <c r="C47" s="84" t="s">
        <v>212</v>
      </c>
      <c r="D47" s="90" t="s">
        <v>76</v>
      </c>
      <c r="E47" s="31">
        <v>48</v>
      </c>
      <c r="F47" s="87"/>
      <c r="G47" s="72"/>
      <c r="H47" s="72">
        <f t="shared" si="44"/>
        <v>0</v>
      </c>
      <c r="I47" s="72"/>
      <c r="J47" s="72"/>
      <c r="K47" s="96">
        <f t="shared" si="45"/>
        <v>0</v>
      </c>
      <c r="L47" s="99">
        <f t="shared" si="46"/>
        <v>0</v>
      </c>
      <c r="M47" s="72">
        <f t="shared" si="47"/>
        <v>0</v>
      </c>
      <c r="N47" s="72">
        <f t="shared" si="48"/>
        <v>0</v>
      </c>
      <c r="O47" s="72">
        <f t="shared" si="49"/>
        <v>0</v>
      </c>
      <c r="P47" s="73">
        <f t="shared" si="50"/>
        <v>0</v>
      </c>
    </row>
    <row r="48" spans="1:16" s="6" customFormat="1" ht="12.75" x14ac:dyDescent="0.2">
      <c r="A48" s="70">
        <f t="shared" si="1"/>
        <v>33</v>
      </c>
      <c r="B48" s="71"/>
      <c r="C48" s="84" t="s">
        <v>91</v>
      </c>
      <c r="D48" s="90" t="s">
        <v>76</v>
      </c>
      <c r="E48" s="31">
        <f>E47</f>
        <v>48</v>
      </c>
      <c r="F48" s="87"/>
      <c r="G48" s="72"/>
      <c r="H48" s="72">
        <f t="shared" si="44"/>
        <v>0</v>
      </c>
      <c r="I48" s="72"/>
      <c r="J48" s="72"/>
      <c r="K48" s="96">
        <f t="shared" si="45"/>
        <v>0</v>
      </c>
      <c r="L48" s="99">
        <f t="shared" si="46"/>
        <v>0</v>
      </c>
      <c r="M48" s="72">
        <f t="shared" si="47"/>
        <v>0</v>
      </c>
      <c r="N48" s="72">
        <f t="shared" si="48"/>
        <v>0</v>
      </c>
      <c r="O48" s="72">
        <f t="shared" si="49"/>
        <v>0</v>
      </c>
      <c r="P48" s="73">
        <f t="shared" si="50"/>
        <v>0</v>
      </c>
    </row>
    <row r="49" spans="1:16" s="6" customFormat="1" ht="12.75" x14ac:dyDescent="0.2">
      <c r="A49" s="70">
        <f t="shared" si="1"/>
        <v>34</v>
      </c>
      <c r="B49" s="71"/>
      <c r="C49" s="195" t="s">
        <v>77</v>
      </c>
      <c r="D49" s="90"/>
      <c r="E49" s="31"/>
      <c r="F49" s="87"/>
      <c r="G49" s="72"/>
      <c r="H49" s="72">
        <f t="shared" si="44"/>
        <v>0</v>
      </c>
      <c r="I49" s="72"/>
      <c r="J49" s="72"/>
      <c r="K49" s="96">
        <f t="shared" si="45"/>
        <v>0</v>
      </c>
      <c r="L49" s="99">
        <f t="shared" si="46"/>
        <v>0</v>
      </c>
      <c r="M49" s="72">
        <f t="shared" si="47"/>
        <v>0</v>
      </c>
      <c r="N49" s="72">
        <f t="shared" si="48"/>
        <v>0</v>
      </c>
      <c r="O49" s="72">
        <f t="shared" si="49"/>
        <v>0</v>
      </c>
      <c r="P49" s="73">
        <f t="shared" si="50"/>
        <v>0</v>
      </c>
    </row>
    <row r="50" spans="1:16" s="6" customFormat="1" ht="12.75" x14ac:dyDescent="0.2">
      <c r="A50" s="70">
        <f t="shared" si="1"/>
        <v>35</v>
      </c>
      <c r="B50" s="71"/>
      <c r="C50" s="84" t="s">
        <v>231</v>
      </c>
      <c r="D50" s="90" t="s">
        <v>44</v>
      </c>
      <c r="E50" s="31">
        <v>1</v>
      </c>
      <c r="F50" s="87"/>
      <c r="G50" s="72"/>
      <c r="H50" s="72">
        <f t="shared" si="44"/>
        <v>0</v>
      </c>
      <c r="I50" s="72"/>
      <c r="J50" s="72"/>
      <c r="K50" s="96">
        <f t="shared" si="45"/>
        <v>0</v>
      </c>
      <c r="L50" s="99">
        <f t="shared" si="46"/>
        <v>0</v>
      </c>
      <c r="M50" s="72">
        <f t="shared" si="47"/>
        <v>0</v>
      </c>
      <c r="N50" s="72">
        <f t="shared" si="48"/>
        <v>0</v>
      </c>
      <c r="O50" s="72">
        <f t="shared" si="49"/>
        <v>0</v>
      </c>
      <c r="P50" s="73">
        <f t="shared" si="50"/>
        <v>0</v>
      </c>
    </row>
    <row r="51" spans="1:16" s="6" customFormat="1" ht="12.75" x14ac:dyDescent="0.2">
      <c r="A51" s="70">
        <f t="shared" si="1"/>
        <v>36</v>
      </c>
      <c r="B51" s="71"/>
      <c r="C51" s="84" t="s">
        <v>230</v>
      </c>
      <c r="D51" s="90" t="s">
        <v>44</v>
      </c>
      <c r="E51" s="31">
        <v>1</v>
      </c>
      <c r="F51" s="87"/>
      <c r="G51" s="72"/>
      <c r="H51" s="72">
        <f t="shared" si="44"/>
        <v>0</v>
      </c>
      <c r="I51" s="72"/>
      <c r="J51" s="72"/>
      <c r="K51" s="96">
        <f t="shared" si="45"/>
        <v>0</v>
      </c>
      <c r="L51" s="99">
        <f t="shared" si="46"/>
        <v>0</v>
      </c>
      <c r="M51" s="72">
        <f t="shared" si="47"/>
        <v>0</v>
      </c>
      <c r="N51" s="72">
        <f t="shared" si="48"/>
        <v>0</v>
      </c>
      <c r="O51" s="72">
        <f t="shared" si="49"/>
        <v>0</v>
      </c>
      <c r="P51" s="73">
        <f t="shared" si="50"/>
        <v>0</v>
      </c>
    </row>
    <row r="52" spans="1:16" s="6" customFormat="1" ht="12.75" x14ac:dyDescent="0.2">
      <c r="A52" s="70">
        <f t="shared" si="1"/>
        <v>37</v>
      </c>
      <c r="B52" s="71"/>
      <c r="C52" s="84" t="s">
        <v>78</v>
      </c>
      <c r="D52" s="90" t="s">
        <v>44</v>
      </c>
      <c r="E52" s="31">
        <v>1</v>
      </c>
      <c r="F52" s="87"/>
      <c r="G52" s="72"/>
      <c r="H52" s="72">
        <f t="shared" si="44"/>
        <v>0</v>
      </c>
      <c r="I52" s="72"/>
      <c r="J52" s="72"/>
      <c r="K52" s="96">
        <f t="shared" si="45"/>
        <v>0</v>
      </c>
      <c r="L52" s="99">
        <f t="shared" si="46"/>
        <v>0</v>
      </c>
      <c r="M52" s="72">
        <f t="shared" si="47"/>
        <v>0</v>
      </c>
      <c r="N52" s="72">
        <f t="shared" si="48"/>
        <v>0</v>
      </c>
      <c r="O52" s="72">
        <f t="shared" si="49"/>
        <v>0</v>
      </c>
      <c r="P52" s="73">
        <f t="shared" si="50"/>
        <v>0</v>
      </c>
    </row>
    <row r="53" spans="1:16" s="6" customFormat="1" ht="12.75" x14ac:dyDescent="0.2">
      <c r="A53" s="70">
        <f t="shared" si="1"/>
        <v>38</v>
      </c>
      <c r="B53" s="71"/>
      <c r="C53" s="195" t="s">
        <v>213</v>
      </c>
      <c r="D53" s="90"/>
      <c r="E53" s="31"/>
      <c r="F53" s="87"/>
      <c r="G53" s="72"/>
      <c r="H53" s="72">
        <f t="shared" si="44"/>
        <v>0</v>
      </c>
      <c r="I53" s="72"/>
      <c r="J53" s="72"/>
      <c r="K53" s="96">
        <f t="shared" si="45"/>
        <v>0</v>
      </c>
      <c r="L53" s="99">
        <f t="shared" si="46"/>
        <v>0</v>
      </c>
      <c r="M53" s="72">
        <f t="shared" si="47"/>
        <v>0</v>
      </c>
      <c r="N53" s="72">
        <f t="shared" si="48"/>
        <v>0</v>
      </c>
      <c r="O53" s="72">
        <f t="shared" si="49"/>
        <v>0</v>
      </c>
      <c r="P53" s="73">
        <f t="shared" si="50"/>
        <v>0</v>
      </c>
    </row>
    <row r="54" spans="1:16" s="6" customFormat="1" ht="12.75" x14ac:dyDescent="0.2">
      <c r="A54" s="70">
        <f t="shared" si="1"/>
        <v>39</v>
      </c>
      <c r="B54" s="71"/>
      <c r="C54" s="84" t="s">
        <v>79</v>
      </c>
      <c r="D54" s="90" t="s">
        <v>80</v>
      </c>
      <c r="E54" s="31">
        <v>1</v>
      </c>
      <c r="F54" s="87"/>
      <c r="G54" s="72"/>
      <c r="H54" s="72">
        <f t="shared" si="44"/>
        <v>0</v>
      </c>
      <c r="I54" s="72"/>
      <c r="J54" s="72"/>
      <c r="K54" s="96">
        <f t="shared" si="45"/>
        <v>0</v>
      </c>
      <c r="L54" s="99">
        <f t="shared" si="46"/>
        <v>0</v>
      </c>
      <c r="M54" s="72">
        <f t="shared" si="47"/>
        <v>0</v>
      </c>
      <c r="N54" s="72">
        <f t="shared" si="48"/>
        <v>0</v>
      </c>
      <c r="O54" s="72">
        <f t="shared" si="49"/>
        <v>0</v>
      </c>
      <c r="P54" s="73">
        <f t="shared" si="50"/>
        <v>0</v>
      </c>
    </row>
    <row r="55" spans="1:16" s="6" customFormat="1" ht="12.75" x14ac:dyDescent="0.2">
      <c r="A55" s="70">
        <f t="shared" si="1"/>
        <v>40</v>
      </c>
      <c r="B55" s="71"/>
      <c r="C55" s="84" t="s">
        <v>81</v>
      </c>
      <c r="D55" s="90" t="s">
        <v>80</v>
      </c>
      <c r="E55" s="31">
        <v>2</v>
      </c>
      <c r="F55" s="87"/>
      <c r="G55" s="72"/>
      <c r="H55" s="72">
        <f t="shared" si="44"/>
        <v>0</v>
      </c>
      <c r="I55" s="72"/>
      <c r="J55" s="72"/>
      <c r="K55" s="96">
        <f t="shared" si="45"/>
        <v>0</v>
      </c>
      <c r="L55" s="99">
        <f t="shared" si="46"/>
        <v>0</v>
      </c>
      <c r="M55" s="72">
        <f t="shared" si="47"/>
        <v>0</v>
      </c>
      <c r="N55" s="72">
        <f t="shared" si="48"/>
        <v>0</v>
      </c>
      <c r="O55" s="72">
        <f t="shared" si="49"/>
        <v>0</v>
      </c>
      <c r="P55" s="73">
        <f t="shared" si="50"/>
        <v>0</v>
      </c>
    </row>
    <row r="56" spans="1:16" s="6" customFormat="1" ht="12.75" x14ac:dyDescent="0.2">
      <c r="A56" s="70">
        <f t="shared" si="1"/>
        <v>41</v>
      </c>
      <c r="B56" s="71"/>
      <c r="C56" s="195" t="s">
        <v>214</v>
      </c>
      <c r="D56" s="90"/>
      <c r="E56" s="31"/>
      <c r="F56" s="87"/>
      <c r="G56" s="72"/>
      <c r="H56" s="72">
        <f t="shared" si="44"/>
        <v>0</v>
      </c>
      <c r="I56" s="72"/>
      <c r="J56" s="72"/>
      <c r="K56" s="96">
        <f t="shared" si="45"/>
        <v>0</v>
      </c>
      <c r="L56" s="99">
        <f t="shared" si="46"/>
        <v>0</v>
      </c>
      <c r="M56" s="72">
        <f t="shared" si="47"/>
        <v>0</v>
      </c>
      <c r="N56" s="72">
        <f t="shared" si="48"/>
        <v>0</v>
      </c>
      <c r="O56" s="72">
        <f t="shared" si="49"/>
        <v>0</v>
      </c>
      <c r="P56" s="73">
        <f t="shared" si="50"/>
        <v>0</v>
      </c>
    </row>
    <row r="57" spans="1:16" s="6" customFormat="1" ht="12.75" x14ac:dyDescent="0.2">
      <c r="A57" s="70">
        <f t="shared" si="1"/>
        <v>42</v>
      </c>
      <c r="B57" s="71"/>
      <c r="C57" s="84" t="s">
        <v>82</v>
      </c>
      <c r="D57" s="90" t="s">
        <v>54</v>
      </c>
      <c r="E57" s="31">
        <v>0.25</v>
      </c>
      <c r="F57" s="87"/>
      <c r="G57" s="72"/>
      <c r="H57" s="72">
        <f t="shared" si="44"/>
        <v>0</v>
      </c>
      <c r="I57" s="72"/>
      <c r="J57" s="72"/>
      <c r="K57" s="96">
        <f t="shared" si="45"/>
        <v>0</v>
      </c>
      <c r="L57" s="99">
        <f t="shared" si="46"/>
        <v>0</v>
      </c>
      <c r="M57" s="72">
        <f t="shared" si="47"/>
        <v>0</v>
      </c>
      <c r="N57" s="72">
        <f t="shared" si="48"/>
        <v>0</v>
      </c>
      <c r="O57" s="72">
        <f t="shared" si="49"/>
        <v>0</v>
      </c>
      <c r="P57" s="73">
        <f t="shared" si="50"/>
        <v>0</v>
      </c>
    </row>
    <row r="58" spans="1:16" s="6" customFormat="1" ht="12.75" x14ac:dyDescent="0.2">
      <c r="A58" s="70">
        <f t="shared" si="1"/>
        <v>43</v>
      </c>
      <c r="B58" s="71"/>
      <c r="C58" s="84" t="s">
        <v>92</v>
      </c>
      <c r="D58" s="90" t="s">
        <v>76</v>
      </c>
      <c r="E58" s="31">
        <v>30</v>
      </c>
      <c r="F58" s="87"/>
      <c r="G58" s="72"/>
      <c r="H58" s="72">
        <f t="shared" ref="H58:H59" si="51">ROUND(F58*G58,2)</f>
        <v>0</v>
      </c>
      <c r="I58" s="72"/>
      <c r="J58" s="72"/>
      <c r="K58" s="96">
        <f t="shared" ref="K58:K59" si="52">SUM(H58:J58)</f>
        <v>0</v>
      </c>
      <c r="L58" s="99">
        <f t="shared" ref="L58:L59" si="53">ROUND(E58*F58,2)</f>
        <v>0</v>
      </c>
      <c r="M58" s="72">
        <f t="shared" ref="M58:M59" si="54">ROUND(E58*H58,2)</f>
        <v>0</v>
      </c>
      <c r="N58" s="72">
        <f t="shared" ref="N58:N59" si="55">ROUND(E58*I58,2)</f>
        <v>0</v>
      </c>
      <c r="O58" s="72">
        <f t="shared" ref="O58:O59" si="56">ROUND(E58*J58,2)</f>
        <v>0</v>
      </c>
      <c r="P58" s="73">
        <f t="shared" ref="P58:P59" si="57">SUM(M58:O58)</f>
        <v>0</v>
      </c>
    </row>
    <row r="59" spans="1:16" s="6" customFormat="1" ht="12.75" x14ac:dyDescent="0.2">
      <c r="A59" s="70">
        <f t="shared" si="1"/>
        <v>44</v>
      </c>
      <c r="B59" s="71"/>
      <c r="C59" s="84" t="s">
        <v>93</v>
      </c>
      <c r="D59" s="90" t="s">
        <v>76</v>
      </c>
      <c r="E59" s="31">
        <f>E58</f>
        <v>30</v>
      </c>
      <c r="F59" s="87"/>
      <c r="G59" s="72"/>
      <c r="H59" s="72">
        <f t="shared" si="51"/>
        <v>0</v>
      </c>
      <c r="I59" s="72"/>
      <c r="J59" s="72"/>
      <c r="K59" s="96">
        <f t="shared" si="52"/>
        <v>0</v>
      </c>
      <c r="L59" s="99">
        <f t="shared" si="53"/>
        <v>0</v>
      </c>
      <c r="M59" s="72">
        <f t="shared" si="54"/>
        <v>0</v>
      </c>
      <c r="N59" s="72">
        <f t="shared" si="55"/>
        <v>0</v>
      </c>
      <c r="O59" s="72">
        <f t="shared" si="56"/>
        <v>0</v>
      </c>
      <c r="P59" s="73">
        <f t="shared" si="57"/>
        <v>0</v>
      </c>
    </row>
    <row r="60" spans="1:16" x14ac:dyDescent="0.25">
      <c r="A60" s="75"/>
      <c r="B60" s="76"/>
      <c r="C60" s="86"/>
      <c r="D60" s="92"/>
      <c r="E60" s="94"/>
      <c r="F60" s="88"/>
      <c r="G60" s="78"/>
      <c r="H60" s="79"/>
      <c r="I60" s="79"/>
      <c r="J60" s="79"/>
      <c r="K60" s="97"/>
      <c r="L60" s="100"/>
      <c r="M60" s="77"/>
      <c r="N60" s="77"/>
      <c r="O60" s="77"/>
      <c r="P60" s="80"/>
    </row>
    <row r="61" spans="1:16" x14ac:dyDescent="0.25">
      <c r="A61" s="35"/>
      <c r="B61" s="205" t="s">
        <v>223</v>
      </c>
      <c r="C61" s="206"/>
      <c r="D61" s="206"/>
      <c r="E61" s="206"/>
      <c r="F61" s="206"/>
      <c r="G61" s="206"/>
      <c r="H61" s="206"/>
      <c r="I61" s="206"/>
      <c r="J61" s="206"/>
      <c r="K61" s="207"/>
      <c r="L61" s="21">
        <f>SUM(L15:L60)</f>
        <v>0</v>
      </c>
      <c r="M61" s="21">
        <f>SUM(M15:M60)</f>
        <v>0</v>
      </c>
      <c r="N61" s="21">
        <f>SUM(N15:N60)</f>
        <v>0</v>
      </c>
      <c r="O61" s="21">
        <f>SUM(O15:O60)</f>
        <v>0</v>
      </c>
      <c r="P61" s="21">
        <f>SUM(P15:P60)</f>
        <v>0</v>
      </c>
    </row>
    <row r="62" spans="1:16" x14ac:dyDescent="0.25">
      <c r="A62" s="37" t="s">
        <v>234</v>
      </c>
      <c r="B62" s="38"/>
      <c r="C62" s="196" t="s">
        <v>235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1:16" x14ac:dyDescent="0.25">
      <c r="A63" s="55"/>
      <c r="B63" s="52"/>
      <c r="C63" s="197" t="s">
        <v>236</v>
      </c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</row>
    <row r="64" spans="1:16" x14ac:dyDescent="0.25">
      <c r="A64" s="55"/>
      <c r="B64" s="52"/>
      <c r="C64" s="197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</row>
    <row r="66" spans="1:16" x14ac:dyDescent="0.25">
      <c r="A66" s="62" t="str">
        <f>Kopsavilkums!A33</f>
        <v xml:space="preserve">Sastādīja:_____________________  , 2018.gada </v>
      </c>
      <c r="B66" s="40"/>
      <c r="C66" s="40"/>
      <c r="D66" s="40"/>
      <c r="E66" s="40"/>
      <c r="F66" s="40"/>
      <c r="G66" s="40"/>
      <c r="H66" s="40"/>
      <c r="I66" s="63"/>
      <c r="J66" s="40"/>
      <c r="K66" s="40"/>
      <c r="L66" s="40"/>
      <c r="M66" s="40"/>
      <c r="N66" s="40"/>
      <c r="O66" s="40"/>
      <c r="P66" s="40"/>
    </row>
    <row r="67" spans="1:16" x14ac:dyDescent="0.25">
      <c r="A67" s="57" t="str">
        <f>Kopsavilkums!A34</f>
        <v>(paraksts un tā atšifrējums, datums)</v>
      </c>
      <c r="B67" s="64"/>
      <c r="C67" s="64"/>
      <c r="D67" s="64"/>
      <c r="E67" s="64"/>
      <c r="F67" s="64"/>
      <c r="G67" s="64"/>
      <c r="H67" s="64"/>
      <c r="I67" s="63"/>
      <c r="J67" s="40"/>
      <c r="K67" s="40"/>
      <c r="L67" s="40"/>
      <c r="M67" s="40"/>
      <c r="N67" s="40"/>
      <c r="O67" s="40"/>
      <c r="P67" s="40"/>
    </row>
    <row r="68" spans="1:16" s="10" customFormat="1" x14ac:dyDescent="0.25">
      <c r="A68" s="63" t="str">
        <f>Kopsavilkums!A35</f>
        <v xml:space="preserve">Tāme sastādīta 2018.gada </v>
      </c>
      <c r="B68" s="63"/>
      <c r="C68" s="63"/>
      <c r="D68" s="63"/>
      <c r="E68" s="63"/>
      <c r="F68" s="63"/>
      <c r="G68" s="63"/>
      <c r="H68" s="63"/>
      <c r="I68" s="39"/>
      <c r="J68" s="42"/>
      <c r="K68" s="42"/>
      <c r="L68" s="42"/>
      <c r="M68" s="42"/>
      <c r="N68" s="42"/>
      <c r="O68" s="42"/>
      <c r="P68" s="42"/>
    </row>
    <row r="69" spans="1:16" s="10" customFormat="1" ht="12.75" x14ac:dyDescent="0.2">
      <c r="A69" s="11"/>
      <c r="B69" s="8"/>
      <c r="C69" s="8"/>
      <c r="D69" s="11"/>
      <c r="E69" s="11"/>
      <c r="F69" s="11"/>
      <c r="G69" s="11"/>
      <c r="H69" s="11"/>
      <c r="I69" s="11"/>
      <c r="J69" s="11"/>
      <c r="K69" s="11"/>
    </row>
    <row r="70" spans="1:16" s="11" customFormat="1" x14ac:dyDescent="0.25">
      <c r="A70" s="62" t="str">
        <f>Kopsavilkums!A37</f>
        <v xml:space="preserve">Pārbaudīja:_____________________ , 2018.gada </v>
      </c>
      <c r="B70" s="40"/>
      <c r="C70" s="40"/>
      <c r="D70" s="40"/>
      <c r="E70" s="40"/>
      <c r="F70" s="40"/>
      <c r="G70" s="40"/>
      <c r="H70" s="40"/>
      <c r="I70" s="12"/>
      <c r="J70" s="12"/>
      <c r="K70" s="12"/>
      <c r="L70" s="3"/>
      <c r="M70" s="3"/>
      <c r="N70" s="3"/>
      <c r="O70" s="3"/>
      <c r="P70" s="12"/>
    </row>
    <row r="71" spans="1:16" s="7" customFormat="1" ht="12.75" x14ac:dyDescent="0.2">
      <c r="A71" s="57" t="str">
        <f>Kopsavilkums!A38</f>
        <v>(paraksts un tā atšifrējums, datums)</v>
      </c>
      <c r="B71" s="64"/>
      <c r="C71" s="64"/>
      <c r="D71" s="64"/>
      <c r="E71" s="64"/>
      <c r="F71" s="64"/>
      <c r="G71" s="64"/>
      <c r="H71" s="64"/>
      <c r="I71" s="3"/>
      <c r="J71" s="3"/>
      <c r="K71" s="3"/>
      <c r="L71" s="3"/>
    </row>
    <row r="72" spans="1:16" x14ac:dyDescent="0.25">
      <c r="A72" s="63" t="str">
        <f>Kopsavilkums!A39</f>
        <v xml:space="preserve">Sertifikāta Nr. </v>
      </c>
      <c r="B72" s="42"/>
      <c r="C72" s="42"/>
      <c r="D72" s="42"/>
      <c r="E72" s="42"/>
      <c r="F72" s="42"/>
      <c r="G72" s="42"/>
      <c r="H72" s="42"/>
      <c r="M72"/>
      <c r="N72"/>
      <c r="O72"/>
      <c r="P72"/>
    </row>
    <row r="73" spans="1:16" x14ac:dyDescent="0.25">
      <c r="H73" s="65"/>
      <c r="I73" s="65"/>
      <c r="J73" s="65"/>
      <c r="K73" s="65"/>
      <c r="L73" s="65"/>
      <c r="N73" s="65"/>
      <c r="O73" s="65"/>
      <c r="P73" s="46" t="s">
        <v>22</v>
      </c>
    </row>
    <row r="74" spans="1:16" x14ac:dyDescent="0.25">
      <c r="M74"/>
      <c r="N74"/>
      <c r="O74"/>
      <c r="P74"/>
    </row>
  </sheetData>
  <mergeCells count="8">
    <mergeCell ref="L12:P12"/>
    <mergeCell ref="B61:K61"/>
    <mergeCell ref="A12:A13"/>
    <mergeCell ref="B12:B13"/>
    <mergeCell ref="C12:C13"/>
    <mergeCell ref="D12:D13"/>
    <mergeCell ref="E12:E13"/>
    <mergeCell ref="F12:K12"/>
  </mergeCells>
  <pageMargins left="0.39370078740157483" right="0.39370078740157483" top="1.3779527559055118" bottom="1.1811023622047245" header="0.31496062992125984" footer="0.31496062992125984"/>
  <pageSetup paperSize="9" scale="8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9"/>
  <sheetViews>
    <sheetView zoomScale="115" zoomScaleNormal="115" workbookViewId="0">
      <selection activeCell="A27" sqref="A27:C28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7.425781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242" max="242" width="5.140625" customWidth="1"/>
    <col min="243" max="243" width="7.28515625" customWidth="1"/>
    <col min="244" max="244" width="38.5703125" customWidth="1"/>
    <col min="245" max="245" width="7.140625" customWidth="1"/>
    <col min="246" max="246" width="7.5703125" customWidth="1"/>
    <col min="247" max="251" width="8.5703125" customWidth="1"/>
    <col min="252" max="252" width="9" customWidth="1"/>
    <col min="253" max="253" width="9.42578125" customWidth="1"/>
    <col min="254" max="254" width="9.28515625" customWidth="1"/>
    <col min="256" max="257" width="10" customWidth="1"/>
    <col min="498" max="498" width="5.140625" customWidth="1"/>
    <col min="499" max="499" width="7.28515625" customWidth="1"/>
    <col min="500" max="500" width="38.5703125" customWidth="1"/>
    <col min="501" max="501" width="7.140625" customWidth="1"/>
    <col min="502" max="502" width="7.5703125" customWidth="1"/>
    <col min="503" max="507" width="8.5703125" customWidth="1"/>
    <col min="508" max="508" width="9" customWidth="1"/>
    <col min="509" max="509" width="9.42578125" customWidth="1"/>
    <col min="510" max="510" width="9.28515625" customWidth="1"/>
    <col min="512" max="513" width="10" customWidth="1"/>
    <col min="754" max="754" width="5.140625" customWidth="1"/>
    <col min="755" max="755" width="7.28515625" customWidth="1"/>
    <col min="756" max="756" width="38.5703125" customWidth="1"/>
    <col min="757" max="757" width="7.140625" customWidth="1"/>
    <col min="758" max="758" width="7.5703125" customWidth="1"/>
    <col min="759" max="763" width="8.5703125" customWidth="1"/>
    <col min="764" max="764" width="9" customWidth="1"/>
    <col min="765" max="765" width="9.42578125" customWidth="1"/>
    <col min="766" max="766" width="9.28515625" customWidth="1"/>
    <col min="768" max="769" width="10" customWidth="1"/>
    <col min="1010" max="1010" width="5.140625" customWidth="1"/>
    <col min="1011" max="1011" width="7.28515625" customWidth="1"/>
    <col min="1012" max="1012" width="38.5703125" customWidth="1"/>
    <col min="1013" max="1013" width="7.140625" customWidth="1"/>
    <col min="1014" max="1014" width="7.5703125" customWidth="1"/>
    <col min="1015" max="1019" width="8.5703125" customWidth="1"/>
    <col min="1020" max="1020" width="9" customWidth="1"/>
    <col min="1021" max="1021" width="9.42578125" customWidth="1"/>
    <col min="1022" max="1022" width="9.28515625" customWidth="1"/>
    <col min="1024" max="1025" width="10" customWidth="1"/>
    <col min="1266" max="1266" width="5.140625" customWidth="1"/>
    <col min="1267" max="1267" width="7.28515625" customWidth="1"/>
    <col min="1268" max="1268" width="38.5703125" customWidth="1"/>
    <col min="1269" max="1269" width="7.140625" customWidth="1"/>
    <col min="1270" max="1270" width="7.5703125" customWidth="1"/>
    <col min="1271" max="1275" width="8.5703125" customWidth="1"/>
    <col min="1276" max="1276" width="9" customWidth="1"/>
    <col min="1277" max="1277" width="9.42578125" customWidth="1"/>
    <col min="1278" max="1278" width="9.28515625" customWidth="1"/>
    <col min="1280" max="1281" width="10" customWidth="1"/>
    <col min="1522" max="1522" width="5.140625" customWidth="1"/>
    <col min="1523" max="1523" width="7.28515625" customWidth="1"/>
    <col min="1524" max="1524" width="38.5703125" customWidth="1"/>
    <col min="1525" max="1525" width="7.140625" customWidth="1"/>
    <col min="1526" max="1526" width="7.5703125" customWidth="1"/>
    <col min="1527" max="1531" width="8.5703125" customWidth="1"/>
    <col min="1532" max="1532" width="9" customWidth="1"/>
    <col min="1533" max="1533" width="9.42578125" customWidth="1"/>
    <col min="1534" max="1534" width="9.28515625" customWidth="1"/>
    <col min="1536" max="1537" width="10" customWidth="1"/>
    <col min="1778" max="1778" width="5.140625" customWidth="1"/>
    <col min="1779" max="1779" width="7.28515625" customWidth="1"/>
    <col min="1780" max="1780" width="38.5703125" customWidth="1"/>
    <col min="1781" max="1781" width="7.140625" customWidth="1"/>
    <col min="1782" max="1782" width="7.5703125" customWidth="1"/>
    <col min="1783" max="1787" width="8.5703125" customWidth="1"/>
    <col min="1788" max="1788" width="9" customWidth="1"/>
    <col min="1789" max="1789" width="9.42578125" customWidth="1"/>
    <col min="1790" max="1790" width="9.28515625" customWidth="1"/>
    <col min="1792" max="1793" width="10" customWidth="1"/>
    <col min="2034" max="2034" width="5.140625" customWidth="1"/>
    <col min="2035" max="2035" width="7.28515625" customWidth="1"/>
    <col min="2036" max="2036" width="38.5703125" customWidth="1"/>
    <col min="2037" max="2037" width="7.140625" customWidth="1"/>
    <col min="2038" max="2038" width="7.5703125" customWidth="1"/>
    <col min="2039" max="2043" width="8.5703125" customWidth="1"/>
    <col min="2044" max="2044" width="9" customWidth="1"/>
    <col min="2045" max="2045" width="9.42578125" customWidth="1"/>
    <col min="2046" max="2046" width="9.28515625" customWidth="1"/>
    <col min="2048" max="2049" width="10" customWidth="1"/>
    <col min="2290" max="2290" width="5.140625" customWidth="1"/>
    <col min="2291" max="2291" width="7.28515625" customWidth="1"/>
    <col min="2292" max="2292" width="38.5703125" customWidth="1"/>
    <col min="2293" max="2293" width="7.140625" customWidth="1"/>
    <col min="2294" max="2294" width="7.5703125" customWidth="1"/>
    <col min="2295" max="2299" width="8.5703125" customWidth="1"/>
    <col min="2300" max="2300" width="9" customWidth="1"/>
    <col min="2301" max="2301" width="9.42578125" customWidth="1"/>
    <col min="2302" max="2302" width="9.28515625" customWidth="1"/>
    <col min="2304" max="2305" width="10" customWidth="1"/>
    <col min="2546" max="2546" width="5.140625" customWidth="1"/>
    <col min="2547" max="2547" width="7.28515625" customWidth="1"/>
    <col min="2548" max="2548" width="38.5703125" customWidth="1"/>
    <col min="2549" max="2549" width="7.140625" customWidth="1"/>
    <col min="2550" max="2550" width="7.5703125" customWidth="1"/>
    <col min="2551" max="2555" width="8.5703125" customWidth="1"/>
    <col min="2556" max="2556" width="9" customWidth="1"/>
    <col min="2557" max="2557" width="9.42578125" customWidth="1"/>
    <col min="2558" max="2558" width="9.28515625" customWidth="1"/>
    <col min="2560" max="2561" width="10" customWidth="1"/>
    <col min="2802" max="2802" width="5.140625" customWidth="1"/>
    <col min="2803" max="2803" width="7.28515625" customWidth="1"/>
    <col min="2804" max="2804" width="38.5703125" customWidth="1"/>
    <col min="2805" max="2805" width="7.140625" customWidth="1"/>
    <col min="2806" max="2806" width="7.5703125" customWidth="1"/>
    <col min="2807" max="2811" width="8.5703125" customWidth="1"/>
    <col min="2812" max="2812" width="9" customWidth="1"/>
    <col min="2813" max="2813" width="9.42578125" customWidth="1"/>
    <col min="2814" max="2814" width="9.28515625" customWidth="1"/>
    <col min="2816" max="2817" width="10" customWidth="1"/>
    <col min="3058" max="3058" width="5.140625" customWidth="1"/>
    <col min="3059" max="3059" width="7.28515625" customWidth="1"/>
    <col min="3060" max="3060" width="38.5703125" customWidth="1"/>
    <col min="3061" max="3061" width="7.140625" customWidth="1"/>
    <col min="3062" max="3062" width="7.5703125" customWidth="1"/>
    <col min="3063" max="3067" width="8.5703125" customWidth="1"/>
    <col min="3068" max="3068" width="9" customWidth="1"/>
    <col min="3069" max="3069" width="9.42578125" customWidth="1"/>
    <col min="3070" max="3070" width="9.28515625" customWidth="1"/>
    <col min="3072" max="3073" width="10" customWidth="1"/>
    <col min="3314" max="3314" width="5.140625" customWidth="1"/>
    <col min="3315" max="3315" width="7.28515625" customWidth="1"/>
    <col min="3316" max="3316" width="38.5703125" customWidth="1"/>
    <col min="3317" max="3317" width="7.140625" customWidth="1"/>
    <col min="3318" max="3318" width="7.5703125" customWidth="1"/>
    <col min="3319" max="3323" width="8.5703125" customWidth="1"/>
    <col min="3324" max="3324" width="9" customWidth="1"/>
    <col min="3325" max="3325" width="9.42578125" customWidth="1"/>
    <col min="3326" max="3326" width="9.28515625" customWidth="1"/>
    <col min="3328" max="3329" width="10" customWidth="1"/>
    <col min="3570" max="3570" width="5.140625" customWidth="1"/>
    <col min="3571" max="3571" width="7.28515625" customWidth="1"/>
    <col min="3572" max="3572" width="38.5703125" customWidth="1"/>
    <col min="3573" max="3573" width="7.140625" customWidth="1"/>
    <col min="3574" max="3574" width="7.5703125" customWidth="1"/>
    <col min="3575" max="3579" width="8.5703125" customWidth="1"/>
    <col min="3580" max="3580" width="9" customWidth="1"/>
    <col min="3581" max="3581" width="9.42578125" customWidth="1"/>
    <col min="3582" max="3582" width="9.28515625" customWidth="1"/>
    <col min="3584" max="3585" width="10" customWidth="1"/>
    <col min="3826" max="3826" width="5.140625" customWidth="1"/>
    <col min="3827" max="3827" width="7.28515625" customWidth="1"/>
    <col min="3828" max="3828" width="38.5703125" customWidth="1"/>
    <col min="3829" max="3829" width="7.140625" customWidth="1"/>
    <col min="3830" max="3830" width="7.5703125" customWidth="1"/>
    <col min="3831" max="3835" width="8.5703125" customWidth="1"/>
    <col min="3836" max="3836" width="9" customWidth="1"/>
    <col min="3837" max="3837" width="9.42578125" customWidth="1"/>
    <col min="3838" max="3838" width="9.28515625" customWidth="1"/>
    <col min="3840" max="3841" width="10" customWidth="1"/>
    <col min="4082" max="4082" width="5.140625" customWidth="1"/>
    <col min="4083" max="4083" width="7.28515625" customWidth="1"/>
    <col min="4084" max="4084" width="38.5703125" customWidth="1"/>
    <col min="4085" max="4085" width="7.140625" customWidth="1"/>
    <col min="4086" max="4086" width="7.5703125" customWidth="1"/>
    <col min="4087" max="4091" width="8.5703125" customWidth="1"/>
    <col min="4092" max="4092" width="9" customWidth="1"/>
    <col min="4093" max="4093" width="9.42578125" customWidth="1"/>
    <col min="4094" max="4094" width="9.28515625" customWidth="1"/>
    <col min="4096" max="4097" width="10" customWidth="1"/>
    <col min="4338" max="4338" width="5.140625" customWidth="1"/>
    <col min="4339" max="4339" width="7.28515625" customWidth="1"/>
    <col min="4340" max="4340" width="38.5703125" customWidth="1"/>
    <col min="4341" max="4341" width="7.140625" customWidth="1"/>
    <col min="4342" max="4342" width="7.5703125" customWidth="1"/>
    <col min="4343" max="4347" width="8.5703125" customWidth="1"/>
    <col min="4348" max="4348" width="9" customWidth="1"/>
    <col min="4349" max="4349" width="9.42578125" customWidth="1"/>
    <col min="4350" max="4350" width="9.28515625" customWidth="1"/>
    <col min="4352" max="4353" width="10" customWidth="1"/>
    <col min="4594" max="4594" width="5.140625" customWidth="1"/>
    <col min="4595" max="4595" width="7.28515625" customWidth="1"/>
    <col min="4596" max="4596" width="38.5703125" customWidth="1"/>
    <col min="4597" max="4597" width="7.140625" customWidth="1"/>
    <col min="4598" max="4598" width="7.5703125" customWidth="1"/>
    <col min="4599" max="4603" width="8.5703125" customWidth="1"/>
    <col min="4604" max="4604" width="9" customWidth="1"/>
    <col min="4605" max="4605" width="9.42578125" customWidth="1"/>
    <col min="4606" max="4606" width="9.28515625" customWidth="1"/>
    <col min="4608" max="4609" width="10" customWidth="1"/>
    <col min="4850" max="4850" width="5.140625" customWidth="1"/>
    <col min="4851" max="4851" width="7.28515625" customWidth="1"/>
    <col min="4852" max="4852" width="38.5703125" customWidth="1"/>
    <col min="4853" max="4853" width="7.140625" customWidth="1"/>
    <col min="4854" max="4854" width="7.5703125" customWidth="1"/>
    <col min="4855" max="4859" width="8.5703125" customWidth="1"/>
    <col min="4860" max="4860" width="9" customWidth="1"/>
    <col min="4861" max="4861" width="9.42578125" customWidth="1"/>
    <col min="4862" max="4862" width="9.28515625" customWidth="1"/>
    <col min="4864" max="4865" width="10" customWidth="1"/>
    <col min="5106" max="5106" width="5.140625" customWidth="1"/>
    <col min="5107" max="5107" width="7.28515625" customWidth="1"/>
    <col min="5108" max="5108" width="38.5703125" customWidth="1"/>
    <col min="5109" max="5109" width="7.140625" customWidth="1"/>
    <col min="5110" max="5110" width="7.5703125" customWidth="1"/>
    <col min="5111" max="5115" width="8.5703125" customWidth="1"/>
    <col min="5116" max="5116" width="9" customWidth="1"/>
    <col min="5117" max="5117" width="9.42578125" customWidth="1"/>
    <col min="5118" max="5118" width="9.28515625" customWidth="1"/>
    <col min="5120" max="5121" width="10" customWidth="1"/>
    <col min="5362" max="5362" width="5.140625" customWidth="1"/>
    <col min="5363" max="5363" width="7.28515625" customWidth="1"/>
    <col min="5364" max="5364" width="38.5703125" customWidth="1"/>
    <col min="5365" max="5365" width="7.140625" customWidth="1"/>
    <col min="5366" max="5366" width="7.5703125" customWidth="1"/>
    <col min="5367" max="5371" width="8.5703125" customWidth="1"/>
    <col min="5372" max="5372" width="9" customWidth="1"/>
    <col min="5373" max="5373" width="9.42578125" customWidth="1"/>
    <col min="5374" max="5374" width="9.28515625" customWidth="1"/>
    <col min="5376" max="5377" width="10" customWidth="1"/>
    <col min="5618" max="5618" width="5.140625" customWidth="1"/>
    <col min="5619" max="5619" width="7.28515625" customWidth="1"/>
    <col min="5620" max="5620" width="38.5703125" customWidth="1"/>
    <col min="5621" max="5621" width="7.140625" customWidth="1"/>
    <col min="5622" max="5622" width="7.5703125" customWidth="1"/>
    <col min="5623" max="5627" width="8.5703125" customWidth="1"/>
    <col min="5628" max="5628" width="9" customWidth="1"/>
    <col min="5629" max="5629" width="9.42578125" customWidth="1"/>
    <col min="5630" max="5630" width="9.28515625" customWidth="1"/>
    <col min="5632" max="5633" width="10" customWidth="1"/>
    <col min="5874" max="5874" width="5.140625" customWidth="1"/>
    <col min="5875" max="5875" width="7.28515625" customWidth="1"/>
    <col min="5876" max="5876" width="38.5703125" customWidth="1"/>
    <col min="5877" max="5877" width="7.140625" customWidth="1"/>
    <col min="5878" max="5878" width="7.5703125" customWidth="1"/>
    <col min="5879" max="5883" width="8.5703125" customWidth="1"/>
    <col min="5884" max="5884" width="9" customWidth="1"/>
    <col min="5885" max="5885" width="9.42578125" customWidth="1"/>
    <col min="5886" max="5886" width="9.28515625" customWidth="1"/>
    <col min="5888" max="5889" width="10" customWidth="1"/>
    <col min="6130" max="6130" width="5.140625" customWidth="1"/>
    <col min="6131" max="6131" width="7.28515625" customWidth="1"/>
    <col min="6132" max="6132" width="38.5703125" customWidth="1"/>
    <col min="6133" max="6133" width="7.140625" customWidth="1"/>
    <col min="6134" max="6134" width="7.5703125" customWidth="1"/>
    <col min="6135" max="6139" width="8.5703125" customWidth="1"/>
    <col min="6140" max="6140" width="9" customWidth="1"/>
    <col min="6141" max="6141" width="9.42578125" customWidth="1"/>
    <col min="6142" max="6142" width="9.28515625" customWidth="1"/>
    <col min="6144" max="6145" width="10" customWidth="1"/>
    <col min="6386" max="6386" width="5.140625" customWidth="1"/>
    <col min="6387" max="6387" width="7.28515625" customWidth="1"/>
    <col min="6388" max="6388" width="38.5703125" customWidth="1"/>
    <col min="6389" max="6389" width="7.140625" customWidth="1"/>
    <col min="6390" max="6390" width="7.5703125" customWidth="1"/>
    <col min="6391" max="6395" width="8.5703125" customWidth="1"/>
    <col min="6396" max="6396" width="9" customWidth="1"/>
    <col min="6397" max="6397" width="9.42578125" customWidth="1"/>
    <col min="6398" max="6398" width="9.28515625" customWidth="1"/>
    <col min="6400" max="6401" width="10" customWidth="1"/>
    <col min="6642" max="6642" width="5.140625" customWidth="1"/>
    <col min="6643" max="6643" width="7.28515625" customWidth="1"/>
    <col min="6644" max="6644" width="38.5703125" customWidth="1"/>
    <col min="6645" max="6645" width="7.140625" customWidth="1"/>
    <col min="6646" max="6646" width="7.5703125" customWidth="1"/>
    <col min="6647" max="6651" width="8.5703125" customWidth="1"/>
    <col min="6652" max="6652" width="9" customWidth="1"/>
    <col min="6653" max="6653" width="9.42578125" customWidth="1"/>
    <col min="6654" max="6654" width="9.28515625" customWidth="1"/>
    <col min="6656" max="6657" width="10" customWidth="1"/>
    <col min="6898" max="6898" width="5.140625" customWidth="1"/>
    <col min="6899" max="6899" width="7.28515625" customWidth="1"/>
    <col min="6900" max="6900" width="38.5703125" customWidth="1"/>
    <col min="6901" max="6901" width="7.140625" customWidth="1"/>
    <col min="6902" max="6902" width="7.5703125" customWidth="1"/>
    <col min="6903" max="6907" width="8.5703125" customWidth="1"/>
    <col min="6908" max="6908" width="9" customWidth="1"/>
    <col min="6909" max="6909" width="9.42578125" customWidth="1"/>
    <col min="6910" max="6910" width="9.28515625" customWidth="1"/>
    <col min="6912" max="6913" width="10" customWidth="1"/>
    <col min="7154" max="7154" width="5.140625" customWidth="1"/>
    <col min="7155" max="7155" width="7.28515625" customWidth="1"/>
    <col min="7156" max="7156" width="38.5703125" customWidth="1"/>
    <col min="7157" max="7157" width="7.140625" customWidth="1"/>
    <col min="7158" max="7158" width="7.5703125" customWidth="1"/>
    <col min="7159" max="7163" width="8.5703125" customWidth="1"/>
    <col min="7164" max="7164" width="9" customWidth="1"/>
    <col min="7165" max="7165" width="9.42578125" customWidth="1"/>
    <col min="7166" max="7166" width="9.28515625" customWidth="1"/>
    <col min="7168" max="7169" width="10" customWidth="1"/>
    <col min="7410" max="7410" width="5.140625" customWidth="1"/>
    <col min="7411" max="7411" width="7.28515625" customWidth="1"/>
    <col min="7412" max="7412" width="38.5703125" customWidth="1"/>
    <col min="7413" max="7413" width="7.140625" customWidth="1"/>
    <col min="7414" max="7414" width="7.5703125" customWidth="1"/>
    <col min="7415" max="7419" width="8.5703125" customWidth="1"/>
    <col min="7420" max="7420" width="9" customWidth="1"/>
    <col min="7421" max="7421" width="9.42578125" customWidth="1"/>
    <col min="7422" max="7422" width="9.28515625" customWidth="1"/>
    <col min="7424" max="7425" width="10" customWidth="1"/>
    <col min="7666" max="7666" width="5.140625" customWidth="1"/>
    <col min="7667" max="7667" width="7.28515625" customWidth="1"/>
    <col min="7668" max="7668" width="38.5703125" customWidth="1"/>
    <col min="7669" max="7669" width="7.140625" customWidth="1"/>
    <col min="7670" max="7670" width="7.5703125" customWidth="1"/>
    <col min="7671" max="7675" width="8.5703125" customWidth="1"/>
    <col min="7676" max="7676" width="9" customWidth="1"/>
    <col min="7677" max="7677" width="9.42578125" customWidth="1"/>
    <col min="7678" max="7678" width="9.28515625" customWidth="1"/>
    <col min="7680" max="7681" width="10" customWidth="1"/>
    <col min="7922" max="7922" width="5.140625" customWidth="1"/>
    <col min="7923" max="7923" width="7.28515625" customWidth="1"/>
    <col min="7924" max="7924" width="38.5703125" customWidth="1"/>
    <col min="7925" max="7925" width="7.140625" customWidth="1"/>
    <col min="7926" max="7926" width="7.5703125" customWidth="1"/>
    <col min="7927" max="7931" width="8.5703125" customWidth="1"/>
    <col min="7932" max="7932" width="9" customWidth="1"/>
    <col min="7933" max="7933" width="9.42578125" customWidth="1"/>
    <col min="7934" max="7934" width="9.28515625" customWidth="1"/>
    <col min="7936" max="7937" width="10" customWidth="1"/>
    <col min="8178" max="8178" width="5.140625" customWidth="1"/>
    <col min="8179" max="8179" width="7.28515625" customWidth="1"/>
    <col min="8180" max="8180" width="38.5703125" customWidth="1"/>
    <col min="8181" max="8181" width="7.140625" customWidth="1"/>
    <col min="8182" max="8182" width="7.5703125" customWidth="1"/>
    <col min="8183" max="8187" width="8.5703125" customWidth="1"/>
    <col min="8188" max="8188" width="9" customWidth="1"/>
    <col min="8189" max="8189" width="9.42578125" customWidth="1"/>
    <col min="8190" max="8190" width="9.28515625" customWidth="1"/>
    <col min="8192" max="8193" width="10" customWidth="1"/>
    <col min="8434" max="8434" width="5.140625" customWidth="1"/>
    <col min="8435" max="8435" width="7.28515625" customWidth="1"/>
    <col min="8436" max="8436" width="38.5703125" customWidth="1"/>
    <col min="8437" max="8437" width="7.140625" customWidth="1"/>
    <col min="8438" max="8438" width="7.5703125" customWidth="1"/>
    <col min="8439" max="8443" width="8.5703125" customWidth="1"/>
    <col min="8444" max="8444" width="9" customWidth="1"/>
    <col min="8445" max="8445" width="9.42578125" customWidth="1"/>
    <col min="8446" max="8446" width="9.28515625" customWidth="1"/>
    <col min="8448" max="8449" width="10" customWidth="1"/>
    <col min="8690" max="8690" width="5.140625" customWidth="1"/>
    <col min="8691" max="8691" width="7.28515625" customWidth="1"/>
    <col min="8692" max="8692" width="38.5703125" customWidth="1"/>
    <col min="8693" max="8693" width="7.140625" customWidth="1"/>
    <col min="8694" max="8694" width="7.5703125" customWidth="1"/>
    <col min="8695" max="8699" width="8.5703125" customWidth="1"/>
    <col min="8700" max="8700" width="9" customWidth="1"/>
    <col min="8701" max="8701" width="9.42578125" customWidth="1"/>
    <col min="8702" max="8702" width="9.28515625" customWidth="1"/>
    <col min="8704" max="8705" width="10" customWidth="1"/>
    <col min="8946" max="8946" width="5.140625" customWidth="1"/>
    <col min="8947" max="8947" width="7.28515625" customWidth="1"/>
    <col min="8948" max="8948" width="38.5703125" customWidth="1"/>
    <col min="8949" max="8949" width="7.140625" customWidth="1"/>
    <col min="8950" max="8950" width="7.5703125" customWidth="1"/>
    <col min="8951" max="8955" width="8.5703125" customWidth="1"/>
    <col min="8956" max="8956" width="9" customWidth="1"/>
    <col min="8957" max="8957" width="9.42578125" customWidth="1"/>
    <col min="8958" max="8958" width="9.28515625" customWidth="1"/>
    <col min="8960" max="8961" width="10" customWidth="1"/>
    <col min="9202" max="9202" width="5.140625" customWidth="1"/>
    <col min="9203" max="9203" width="7.28515625" customWidth="1"/>
    <col min="9204" max="9204" width="38.5703125" customWidth="1"/>
    <col min="9205" max="9205" width="7.140625" customWidth="1"/>
    <col min="9206" max="9206" width="7.5703125" customWidth="1"/>
    <col min="9207" max="9211" width="8.5703125" customWidth="1"/>
    <col min="9212" max="9212" width="9" customWidth="1"/>
    <col min="9213" max="9213" width="9.42578125" customWidth="1"/>
    <col min="9214" max="9214" width="9.28515625" customWidth="1"/>
    <col min="9216" max="9217" width="10" customWidth="1"/>
    <col min="9458" max="9458" width="5.140625" customWidth="1"/>
    <col min="9459" max="9459" width="7.28515625" customWidth="1"/>
    <col min="9460" max="9460" width="38.5703125" customWidth="1"/>
    <col min="9461" max="9461" width="7.140625" customWidth="1"/>
    <col min="9462" max="9462" width="7.5703125" customWidth="1"/>
    <col min="9463" max="9467" width="8.5703125" customWidth="1"/>
    <col min="9468" max="9468" width="9" customWidth="1"/>
    <col min="9469" max="9469" width="9.42578125" customWidth="1"/>
    <col min="9470" max="9470" width="9.28515625" customWidth="1"/>
    <col min="9472" max="9473" width="10" customWidth="1"/>
    <col min="9714" max="9714" width="5.140625" customWidth="1"/>
    <col min="9715" max="9715" width="7.28515625" customWidth="1"/>
    <col min="9716" max="9716" width="38.5703125" customWidth="1"/>
    <col min="9717" max="9717" width="7.140625" customWidth="1"/>
    <col min="9718" max="9718" width="7.5703125" customWidth="1"/>
    <col min="9719" max="9723" width="8.5703125" customWidth="1"/>
    <col min="9724" max="9724" width="9" customWidth="1"/>
    <col min="9725" max="9725" width="9.42578125" customWidth="1"/>
    <col min="9726" max="9726" width="9.28515625" customWidth="1"/>
    <col min="9728" max="9729" width="10" customWidth="1"/>
    <col min="9970" max="9970" width="5.140625" customWidth="1"/>
    <col min="9971" max="9971" width="7.28515625" customWidth="1"/>
    <col min="9972" max="9972" width="38.5703125" customWidth="1"/>
    <col min="9973" max="9973" width="7.140625" customWidth="1"/>
    <col min="9974" max="9974" width="7.5703125" customWidth="1"/>
    <col min="9975" max="9979" width="8.5703125" customWidth="1"/>
    <col min="9980" max="9980" width="9" customWidth="1"/>
    <col min="9981" max="9981" width="9.42578125" customWidth="1"/>
    <col min="9982" max="9982" width="9.28515625" customWidth="1"/>
    <col min="9984" max="9985" width="10" customWidth="1"/>
    <col min="10226" max="10226" width="5.140625" customWidth="1"/>
    <col min="10227" max="10227" width="7.28515625" customWidth="1"/>
    <col min="10228" max="10228" width="38.5703125" customWidth="1"/>
    <col min="10229" max="10229" width="7.140625" customWidth="1"/>
    <col min="10230" max="10230" width="7.5703125" customWidth="1"/>
    <col min="10231" max="10235" width="8.5703125" customWidth="1"/>
    <col min="10236" max="10236" width="9" customWidth="1"/>
    <col min="10237" max="10237" width="9.42578125" customWidth="1"/>
    <col min="10238" max="10238" width="9.28515625" customWidth="1"/>
    <col min="10240" max="10241" width="10" customWidth="1"/>
    <col min="10482" max="10482" width="5.140625" customWidth="1"/>
    <col min="10483" max="10483" width="7.28515625" customWidth="1"/>
    <col min="10484" max="10484" width="38.5703125" customWidth="1"/>
    <col min="10485" max="10485" width="7.140625" customWidth="1"/>
    <col min="10486" max="10486" width="7.5703125" customWidth="1"/>
    <col min="10487" max="10491" width="8.5703125" customWidth="1"/>
    <col min="10492" max="10492" width="9" customWidth="1"/>
    <col min="10493" max="10493" width="9.42578125" customWidth="1"/>
    <col min="10494" max="10494" width="9.28515625" customWidth="1"/>
    <col min="10496" max="10497" width="10" customWidth="1"/>
    <col min="10738" max="10738" width="5.140625" customWidth="1"/>
    <col min="10739" max="10739" width="7.28515625" customWidth="1"/>
    <col min="10740" max="10740" width="38.5703125" customWidth="1"/>
    <col min="10741" max="10741" width="7.140625" customWidth="1"/>
    <col min="10742" max="10742" width="7.5703125" customWidth="1"/>
    <col min="10743" max="10747" width="8.5703125" customWidth="1"/>
    <col min="10748" max="10748" width="9" customWidth="1"/>
    <col min="10749" max="10749" width="9.42578125" customWidth="1"/>
    <col min="10750" max="10750" width="9.28515625" customWidth="1"/>
    <col min="10752" max="10753" width="10" customWidth="1"/>
    <col min="10994" max="10994" width="5.140625" customWidth="1"/>
    <col min="10995" max="10995" width="7.28515625" customWidth="1"/>
    <col min="10996" max="10996" width="38.5703125" customWidth="1"/>
    <col min="10997" max="10997" width="7.140625" customWidth="1"/>
    <col min="10998" max="10998" width="7.5703125" customWidth="1"/>
    <col min="10999" max="11003" width="8.5703125" customWidth="1"/>
    <col min="11004" max="11004" width="9" customWidth="1"/>
    <col min="11005" max="11005" width="9.42578125" customWidth="1"/>
    <col min="11006" max="11006" width="9.28515625" customWidth="1"/>
    <col min="11008" max="11009" width="10" customWidth="1"/>
    <col min="11250" max="11250" width="5.140625" customWidth="1"/>
    <col min="11251" max="11251" width="7.28515625" customWidth="1"/>
    <col min="11252" max="11252" width="38.5703125" customWidth="1"/>
    <col min="11253" max="11253" width="7.140625" customWidth="1"/>
    <col min="11254" max="11254" width="7.5703125" customWidth="1"/>
    <col min="11255" max="11259" width="8.5703125" customWidth="1"/>
    <col min="11260" max="11260" width="9" customWidth="1"/>
    <col min="11261" max="11261" width="9.42578125" customWidth="1"/>
    <col min="11262" max="11262" width="9.28515625" customWidth="1"/>
    <col min="11264" max="11265" width="10" customWidth="1"/>
    <col min="11506" max="11506" width="5.140625" customWidth="1"/>
    <col min="11507" max="11507" width="7.28515625" customWidth="1"/>
    <col min="11508" max="11508" width="38.5703125" customWidth="1"/>
    <col min="11509" max="11509" width="7.140625" customWidth="1"/>
    <col min="11510" max="11510" width="7.5703125" customWidth="1"/>
    <col min="11511" max="11515" width="8.5703125" customWidth="1"/>
    <col min="11516" max="11516" width="9" customWidth="1"/>
    <col min="11517" max="11517" width="9.42578125" customWidth="1"/>
    <col min="11518" max="11518" width="9.28515625" customWidth="1"/>
    <col min="11520" max="11521" width="10" customWidth="1"/>
    <col min="11762" max="11762" width="5.140625" customWidth="1"/>
    <col min="11763" max="11763" width="7.28515625" customWidth="1"/>
    <col min="11764" max="11764" width="38.5703125" customWidth="1"/>
    <col min="11765" max="11765" width="7.140625" customWidth="1"/>
    <col min="11766" max="11766" width="7.5703125" customWidth="1"/>
    <col min="11767" max="11771" width="8.5703125" customWidth="1"/>
    <col min="11772" max="11772" width="9" customWidth="1"/>
    <col min="11773" max="11773" width="9.42578125" customWidth="1"/>
    <col min="11774" max="11774" width="9.28515625" customWidth="1"/>
    <col min="11776" max="11777" width="10" customWidth="1"/>
    <col min="12018" max="12018" width="5.140625" customWidth="1"/>
    <col min="12019" max="12019" width="7.28515625" customWidth="1"/>
    <col min="12020" max="12020" width="38.5703125" customWidth="1"/>
    <col min="12021" max="12021" width="7.140625" customWidth="1"/>
    <col min="12022" max="12022" width="7.5703125" customWidth="1"/>
    <col min="12023" max="12027" width="8.5703125" customWidth="1"/>
    <col min="12028" max="12028" width="9" customWidth="1"/>
    <col min="12029" max="12029" width="9.42578125" customWidth="1"/>
    <col min="12030" max="12030" width="9.28515625" customWidth="1"/>
    <col min="12032" max="12033" width="10" customWidth="1"/>
    <col min="12274" max="12274" width="5.140625" customWidth="1"/>
    <col min="12275" max="12275" width="7.28515625" customWidth="1"/>
    <col min="12276" max="12276" width="38.5703125" customWidth="1"/>
    <col min="12277" max="12277" width="7.140625" customWidth="1"/>
    <col min="12278" max="12278" width="7.5703125" customWidth="1"/>
    <col min="12279" max="12283" width="8.5703125" customWidth="1"/>
    <col min="12284" max="12284" width="9" customWidth="1"/>
    <col min="12285" max="12285" width="9.42578125" customWidth="1"/>
    <col min="12286" max="12286" width="9.28515625" customWidth="1"/>
    <col min="12288" max="12289" width="10" customWidth="1"/>
    <col min="12530" max="12530" width="5.140625" customWidth="1"/>
    <col min="12531" max="12531" width="7.28515625" customWidth="1"/>
    <col min="12532" max="12532" width="38.5703125" customWidth="1"/>
    <col min="12533" max="12533" width="7.140625" customWidth="1"/>
    <col min="12534" max="12534" width="7.5703125" customWidth="1"/>
    <col min="12535" max="12539" width="8.5703125" customWidth="1"/>
    <col min="12540" max="12540" width="9" customWidth="1"/>
    <col min="12541" max="12541" width="9.42578125" customWidth="1"/>
    <col min="12542" max="12542" width="9.28515625" customWidth="1"/>
    <col min="12544" max="12545" width="10" customWidth="1"/>
    <col min="12786" max="12786" width="5.140625" customWidth="1"/>
    <col min="12787" max="12787" width="7.28515625" customWidth="1"/>
    <col min="12788" max="12788" width="38.5703125" customWidth="1"/>
    <col min="12789" max="12789" width="7.140625" customWidth="1"/>
    <col min="12790" max="12790" width="7.5703125" customWidth="1"/>
    <col min="12791" max="12795" width="8.5703125" customWidth="1"/>
    <col min="12796" max="12796" width="9" customWidth="1"/>
    <col min="12797" max="12797" width="9.42578125" customWidth="1"/>
    <col min="12798" max="12798" width="9.28515625" customWidth="1"/>
    <col min="12800" max="12801" width="10" customWidth="1"/>
    <col min="13042" max="13042" width="5.140625" customWidth="1"/>
    <col min="13043" max="13043" width="7.28515625" customWidth="1"/>
    <col min="13044" max="13044" width="38.5703125" customWidth="1"/>
    <col min="13045" max="13045" width="7.140625" customWidth="1"/>
    <col min="13046" max="13046" width="7.5703125" customWidth="1"/>
    <col min="13047" max="13051" width="8.5703125" customWidth="1"/>
    <col min="13052" max="13052" width="9" customWidth="1"/>
    <col min="13053" max="13053" width="9.42578125" customWidth="1"/>
    <col min="13054" max="13054" width="9.28515625" customWidth="1"/>
    <col min="13056" max="13057" width="10" customWidth="1"/>
    <col min="13298" max="13298" width="5.140625" customWidth="1"/>
    <col min="13299" max="13299" width="7.28515625" customWidth="1"/>
    <col min="13300" max="13300" width="38.5703125" customWidth="1"/>
    <col min="13301" max="13301" width="7.140625" customWidth="1"/>
    <col min="13302" max="13302" width="7.5703125" customWidth="1"/>
    <col min="13303" max="13307" width="8.5703125" customWidth="1"/>
    <col min="13308" max="13308" width="9" customWidth="1"/>
    <col min="13309" max="13309" width="9.42578125" customWidth="1"/>
    <col min="13310" max="13310" width="9.28515625" customWidth="1"/>
    <col min="13312" max="13313" width="10" customWidth="1"/>
    <col min="13554" max="13554" width="5.140625" customWidth="1"/>
    <col min="13555" max="13555" width="7.28515625" customWidth="1"/>
    <col min="13556" max="13556" width="38.5703125" customWidth="1"/>
    <col min="13557" max="13557" width="7.140625" customWidth="1"/>
    <col min="13558" max="13558" width="7.5703125" customWidth="1"/>
    <col min="13559" max="13563" width="8.5703125" customWidth="1"/>
    <col min="13564" max="13564" width="9" customWidth="1"/>
    <col min="13565" max="13565" width="9.42578125" customWidth="1"/>
    <col min="13566" max="13566" width="9.28515625" customWidth="1"/>
    <col min="13568" max="13569" width="10" customWidth="1"/>
    <col min="13810" max="13810" width="5.140625" customWidth="1"/>
    <col min="13811" max="13811" width="7.28515625" customWidth="1"/>
    <col min="13812" max="13812" width="38.5703125" customWidth="1"/>
    <col min="13813" max="13813" width="7.140625" customWidth="1"/>
    <col min="13814" max="13814" width="7.5703125" customWidth="1"/>
    <col min="13815" max="13819" width="8.5703125" customWidth="1"/>
    <col min="13820" max="13820" width="9" customWidth="1"/>
    <col min="13821" max="13821" width="9.42578125" customWidth="1"/>
    <col min="13822" max="13822" width="9.28515625" customWidth="1"/>
    <col min="13824" max="13825" width="10" customWidth="1"/>
    <col min="14066" max="14066" width="5.140625" customWidth="1"/>
    <col min="14067" max="14067" width="7.28515625" customWidth="1"/>
    <col min="14068" max="14068" width="38.5703125" customWidth="1"/>
    <col min="14069" max="14069" width="7.140625" customWidth="1"/>
    <col min="14070" max="14070" width="7.5703125" customWidth="1"/>
    <col min="14071" max="14075" width="8.5703125" customWidth="1"/>
    <col min="14076" max="14076" width="9" customWidth="1"/>
    <col min="14077" max="14077" width="9.42578125" customWidth="1"/>
    <col min="14078" max="14078" width="9.28515625" customWidth="1"/>
    <col min="14080" max="14081" width="10" customWidth="1"/>
    <col min="14322" max="14322" width="5.140625" customWidth="1"/>
    <col min="14323" max="14323" width="7.28515625" customWidth="1"/>
    <col min="14324" max="14324" width="38.5703125" customWidth="1"/>
    <col min="14325" max="14325" width="7.140625" customWidth="1"/>
    <col min="14326" max="14326" width="7.5703125" customWidth="1"/>
    <col min="14327" max="14331" width="8.5703125" customWidth="1"/>
    <col min="14332" max="14332" width="9" customWidth="1"/>
    <col min="14333" max="14333" width="9.42578125" customWidth="1"/>
    <col min="14334" max="14334" width="9.28515625" customWidth="1"/>
    <col min="14336" max="14337" width="10" customWidth="1"/>
    <col min="14578" max="14578" width="5.140625" customWidth="1"/>
    <col min="14579" max="14579" width="7.28515625" customWidth="1"/>
    <col min="14580" max="14580" width="38.5703125" customWidth="1"/>
    <col min="14581" max="14581" width="7.140625" customWidth="1"/>
    <col min="14582" max="14582" width="7.5703125" customWidth="1"/>
    <col min="14583" max="14587" width="8.5703125" customWidth="1"/>
    <col min="14588" max="14588" width="9" customWidth="1"/>
    <col min="14589" max="14589" width="9.42578125" customWidth="1"/>
    <col min="14590" max="14590" width="9.28515625" customWidth="1"/>
    <col min="14592" max="14593" width="10" customWidth="1"/>
    <col min="14834" max="14834" width="5.140625" customWidth="1"/>
    <col min="14835" max="14835" width="7.28515625" customWidth="1"/>
    <col min="14836" max="14836" width="38.5703125" customWidth="1"/>
    <col min="14837" max="14837" width="7.140625" customWidth="1"/>
    <col min="14838" max="14838" width="7.5703125" customWidth="1"/>
    <col min="14839" max="14843" width="8.5703125" customWidth="1"/>
    <col min="14844" max="14844" width="9" customWidth="1"/>
    <col min="14845" max="14845" width="9.42578125" customWidth="1"/>
    <col min="14846" max="14846" width="9.28515625" customWidth="1"/>
    <col min="14848" max="14849" width="10" customWidth="1"/>
    <col min="15090" max="15090" width="5.140625" customWidth="1"/>
    <col min="15091" max="15091" width="7.28515625" customWidth="1"/>
    <col min="15092" max="15092" width="38.5703125" customWidth="1"/>
    <col min="15093" max="15093" width="7.140625" customWidth="1"/>
    <col min="15094" max="15094" width="7.5703125" customWidth="1"/>
    <col min="15095" max="15099" width="8.5703125" customWidth="1"/>
    <col min="15100" max="15100" width="9" customWidth="1"/>
    <col min="15101" max="15101" width="9.42578125" customWidth="1"/>
    <col min="15102" max="15102" width="9.28515625" customWidth="1"/>
    <col min="15104" max="15105" width="10" customWidth="1"/>
    <col min="15346" max="15346" width="5.140625" customWidth="1"/>
    <col min="15347" max="15347" width="7.28515625" customWidth="1"/>
    <col min="15348" max="15348" width="38.5703125" customWidth="1"/>
    <col min="15349" max="15349" width="7.140625" customWidth="1"/>
    <col min="15350" max="15350" width="7.5703125" customWidth="1"/>
    <col min="15351" max="15355" width="8.5703125" customWidth="1"/>
    <col min="15356" max="15356" width="9" customWidth="1"/>
    <col min="15357" max="15357" width="9.42578125" customWidth="1"/>
    <col min="15358" max="15358" width="9.28515625" customWidth="1"/>
    <col min="15360" max="15361" width="10" customWidth="1"/>
    <col min="15602" max="15602" width="5.140625" customWidth="1"/>
    <col min="15603" max="15603" width="7.28515625" customWidth="1"/>
    <col min="15604" max="15604" width="38.5703125" customWidth="1"/>
    <col min="15605" max="15605" width="7.140625" customWidth="1"/>
    <col min="15606" max="15606" width="7.5703125" customWidth="1"/>
    <col min="15607" max="15611" width="8.5703125" customWidth="1"/>
    <col min="15612" max="15612" width="9" customWidth="1"/>
    <col min="15613" max="15613" width="9.42578125" customWidth="1"/>
    <col min="15614" max="15614" width="9.28515625" customWidth="1"/>
    <col min="15616" max="15617" width="10" customWidth="1"/>
    <col min="15858" max="15858" width="5.140625" customWidth="1"/>
    <col min="15859" max="15859" width="7.28515625" customWidth="1"/>
    <col min="15860" max="15860" width="38.5703125" customWidth="1"/>
    <col min="15861" max="15861" width="7.140625" customWidth="1"/>
    <col min="15862" max="15862" width="7.5703125" customWidth="1"/>
    <col min="15863" max="15867" width="8.5703125" customWidth="1"/>
    <col min="15868" max="15868" width="9" customWidth="1"/>
    <col min="15869" max="15869" width="9.42578125" customWidth="1"/>
    <col min="15870" max="15870" width="9.28515625" customWidth="1"/>
    <col min="15872" max="15873" width="10" customWidth="1"/>
    <col min="16114" max="16114" width="5.140625" customWidth="1"/>
    <col min="16115" max="16115" width="7.28515625" customWidth="1"/>
    <col min="16116" max="16116" width="38.5703125" customWidth="1"/>
    <col min="16117" max="16117" width="7.140625" customWidth="1"/>
    <col min="16118" max="16118" width="7.5703125" customWidth="1"/>
    <col min="16119" max="16123" width="8.5703125" customWidth="1"/>
    <col min="16124" max="16124" width="9" customWidth="1"/>
    <col min="16125" max="16125" width="9.42578125" customWidth="1"/>
    <col min="16126" max="16126" width="9.28515625" customWidth="1"/>
    <col min="16128" max="16129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Kopsavilkums!B21</f>
        <v>3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56" t="str">
        <f>Kopsavilkums!C21</f>
        <v>Pergola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tr">
        <f>'1'!$A$9</f>
        <v>Tāme sastādīta 2018.gada tirgus cenās, pamatojoties uz AR daļas rasējumiem.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P26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Kopsavilkums!A35</f>
        <v xml:space="preserve">Tāme sastādīta 2018.gada </v>
      </c>
    </row>
    <row r="12" spans="1:16" s="6" customFormat="1" ht="29.25" customHeight="1" x14ac:dyDescent="0.2">
      <c r="A12" s="198" t="s">
        <v>0</v>
      </c>
      <c r="B12" s="203" t="s">
        <v>12</v>
      </c>
      <c r="C12" s="198" t="s">
        <v>11</v>
      </c>
      <c r="D12" s="203" t="s">
        <v>1</v>
      </c>
      <c r="E12" s="203" t="s">
        <v>2</v>
      </c>
      <c r="F12" s="200" t="s">
        <v>3</v>
      </c>
      <c r="G12" s="201"/>
      <c r="H12" s="201"/>
      <c r="I12" s="201"/>
      <c r="J12" s="201"/>
      <c r="K12" s="202"/>
      <c r="L12" s="200" t="s">
        <v>5</v>
      </c>
      <c r="M12" s="201"/>
      <c r="N12" s="201"/>
      <c r="O12" s="201"/>
      <c r="P12" s="202"/>
    </row>
    <row r="13" spans="1:16" s="6" customFormat="1" ht="58.5" x14ac:dyDescent="0.2">
      <c r="A13" s="199"/>
      <c r="B13" s="204"/>
      <c r="C13" s="199"/>
      <c r="D13" s="204"/>
      <c r="E13" s="204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/>
      <c r="D15" s="89"/>
      <c r="E15" s="93"/>
      <c r="F15" s="81"/>
      <c r="G15" s="67"/>
      <c r="H15" s="67"/>
      <c r="I15" s="67"/>
      <c r="J15" s="67"/>
      <c r="K15" s="95"/>
      <c r="L15" s="98"/>
      <c r="M15" s="68"/>
      <c r="N15" s="68"/>
      <c r="O15" s="68"/>
      <c r="P15" s="69"/>
    </row>
    <row r="16" spans="1:16" x14ac:dyDescent="0.25">
      <c r="A16" s="70">
        <v>1</v>
      </c>
      <c r="B16" s="74"/>
      <c r="C16" s="179" t="s">
        <v>198</v>
      </c>
      <c r="D16" s="91" t="s">
        <v>54</v>
      </c>
      <c r="E16" s="31">
        <v>5</v>
      </c>
      <c r="F16" s="87"/>
      <c r="G16" s="72"/>
      <c r="H16" s="72">
        <f t="shared" ref="H16:H24" si="1">ROUND(F16*G16,2)</f>
        <v>0</v>
      </c>
      <c r="I16" s="72"/>
      <c r="J16" s="72"/>
      <c r="K16" s="96">
        <f t="shared" ref="K16:K20" si="2">SUM(H16:J16)</f>
        <v>0</v>
      </c>
      <c r="L16" s="99">
        <f t="shared" ref="L16:L20" si="3">ROUND(E16*F16,2)</f>
        <v>0</v>
      </c>
      <c r="M16" s="72">
        <f t="shared" ref="M16:M20" si="4">ROUND(E16*H16,2)</f>
        <v>0</v>
      </c>
      <c r="N16" s="72">
        <f t="shared" ref="N16:N20" si="5">ROUND(E16*I16,2)</f>
        <v>0</v>
      </c>
      <c r="O16" s="72">
        <f t="shared" ref="O16:O20" si="6">ROUND(E16*J16,2)</f>
        <v>0</v>
      </c>
      <c r="P16" s="73">
        <f t="shared" ref="P16:P20" si="7">SUM(M16:O16)</f>
        <v>0</v>
      </c>
    </row>
    <row r="17" spans="1:16" x14ac:dyDescent="0.25">
      <c r="A17" s="70">
        <f t="shared" ref="A17:A23" si="8">A16+1</f>
        <v>2</v>
      </c>
      <c r="B17" s="74"/>
      <c r="C17" s="179" t="s">
        <v>199</v>
      </c>
      <c r="D17" s="91" t="s">
        <v>54</v>
      </c>
      <c r="E17" s="31">
        <v>0.4</v>
      </c>
      <c r="F17" s="87"/>
      <c r="G17" s="72"/>
      <c r="H17" s="72">
        <f t="shared" si="1"/>
        <v>0</v>
      </c>
      <c r="I17" s="72"/>
      <c r="J17" s="72"/>
      <c r="K17" s="96">
        <f t="shared" si="2"/>
        <v>0</v>
      </c>
      <c r="L17" s="99">
        <f t="shared" si="3"/>
        <v>0</v>
      </c>
      <c r="M17" s="72">
        <f t="shared" si="4"/>
        <v>0</v>
      </c>
      <c r="N17" s="72">
        <f t="shared" si="5"/>
        <v>0</v>
      </c>
      <c r="O17" s="72">
        <f t="shared" si="6"/>
        <v>0</v>
      </c>
      <c r="P17" s="73">
        <f t="shared" si="7"/>
        <v>0</v>
      </c>
    </row>
    <row r="18" spans="1:16" x14ac:dyDescent="0.25">
      <c r="A18" s="70">
        <f t="shared" si="8"/>
        <v>3</v>
      </c>
      <c r="B18" s="74"/>
      <c r="C18" s="179" t="s">
        <v>200</v>
      </c>
      <c r="D18" s="91" t="s">
        <v>54</v>
      </c>
      <c r="E18" s="31">
        <v>1.95</v>
      </c>
      <c r="F18" s="87"/>
      <c r="G18" s="72"/>
      <c r="H18" s="72">
        <f t="shared" ref="H18" si="9">ROUND(F18*G18,2)</f>
        <v>0</v>
      </c>
      <c r="I18" s="72"/>
      <c r="J18" s="72"/>
      <c r="K18" s="96">
        <f t="shared" ref="K18" si="10">SUM(H18:J18)</f>
        <v>0</v>
      </c>
      <c r="L18" s="99">
        <f t="shared" ref="L18" si="11">ROUND(E18*F18,2)</f>
        <v>0</v>
      </c>
      <c r="M18" s="72">
        <f t="shared" ref="M18" si="12">ROUND(E18*H18,2)</f>
        <v>0</v>
      </c>
      <c r="N18" s="72">
        <f t="shared" ref="N18" si="13">ROUND(E18*I18,2)</f>
        <v>0</v>
      </c>
      <c r="O18" s="72">
        <f t="shared" ref="O18" si="14">ROUND(E18*J18,2)</f>
        <v>0</v>
      </c>
      <c r="P18" s="73">
        <f t="shared" ref="P18" si="15">SUM(M18:O18)</f>
        <v>0</v>
      </c>
    </row>
    <row r="19" spans="1:16" x14ac:dyDescent="0.25">
      <c r="A19" s="70">
        <f t="shared" si="8"/>
        <v>4</v>
      </c>
      <c r="B19" s="74"/>
      <c r="C19" s="85" t="s">
        <v>84</v>
      </c>
      <c r="D19" s="91" t="s">
        <v>68</v>
      </c>
      <c r="E19" s="31">
        <v>0.14000000000000001</v>
      </c>
      <c r="F19" s="87"/>
      <c r="G19" s="72"/>
      <c r="H19" s="72">
        <f t="shared" si="1"/>
        <v>0</v>
      </c>
      <c r="I19" s="72"/>
      <c r="J19" s="72"/>
      <c r="K19" s="96">
        <f t="shared" si="2"/>
        <v>0</v>
      </c>
      <c r="L19" s="99">
        <f t="shared" si="3"/>
        <v>0</v>
      </c>
      <c r="M19" s="72">
        <f t="shared" si="4"/>
        <v>0</v>
      </c>
      <c r="N19" s="72">
        <f t="shared" si="5"/>
        <v>0</v>
      </c>
      <c r="O19" s="72">
        <f t="shared" si="6"/>
        <v>0</v>
      </c>
      <c r="P19" s="73">
        <f t="shared" si="7"/>
        <v>0</v>
      </c>
    </row>
    <row r="20" spans="1:16" x14ac:dyDescent="0.25">
      <c r="A20" s="70">
        <f t="shared" si="8"/>
        <v>5</v>
      </c>
      <c r="B20" s="74"/>
      <c r="C20" s="85" t="s">
        <v>201</v>
      </c>
      <c r="D20" s="91" t="s">
        <v>54</v>
      </c>
      <c r="E20" s="31">
        <v>2.2000000000000002</v>
      </c>
      <c r="F20" s="87"/>
      <c r="G20" s="72"/>
      <c r="H20" s="72">
        <f t="shared" si="1"/>
        <v>0</v>
      </c>
      <c r="I20" s="72"/>
      <c r="J20" s="72"/>
      <c r="K20" s="96">
        <f t="shared" si="2"/>
        <v>0</v>
      </c>
      <c r="L20" s="99">
        <f t="shared" si="3"/>
        <v>0</v>
      </c>
      <c r="M20" s="72">
        <f t="shared" si="4"/>
        <v>0</v>
      </c>
      <c r="N20" s="72">
        <f t="shared" si="5"/>
        <v>0</v>
      </c>
      <c r="O20" s="72">
        <f t="shared" si="6"/>
        <v>0</v>
      </c>
      <c r="P20" s="73">
        <f t="shared" si="7"/>
        <v>0</v>
      </c>
    </row>
    <row r="21" spans="1:16" x14ac:dyDescent="0.25">
      <c r="A21" s="70">
        <f t="shared" si="8"/>
        <v>6</v>
      </c>
      <c r="B21" s="74"/>
      <c r="C21" s="85" t="s">
        <v>86</v>
      </c>
      <c r="D21" s="91" t="s">
        <v>43</v>
      </c>
      <c r="E21" s="31">
        <v>41.5</v>
      </c>
      <c r="F21" s="87"/>
      <c r="G21" s="72"/>
      <c r="H21" s="72">
        <f t="shared" ref="H21" si="16">ROUND(F21*G21,2)</f>
        <v>0</v>
      </c>
      <c r="I21" s="72"/>
      <c r="J21" s="72"/>
      <c r="K21" s="96">
        <f t="shared" ref="K21" si="17">SUM(H21:J21)</f>
        <v>0</v>
      </c>
      <c r="L21" s="99">
        <f t="shared" ref="L21" si="18">ROUND(E21*F21,2)</f>
        <v>0</v>
      </c>
      <c r="M21" s="72">
        <f t="shared" ref="M21" si="19">ROUND(E21*H21,2)</f>
        <v>0</v>
      </c>
      <c r="N21" s="72">
        <f t="shared" ref="N21" si="20">ROUND(E21*I21,2)</f>
        <v>0</v>
      </c>
      <c r="O21" s="72">
        <f t="shared" ref="O21" si="21">ROUND(E21*J21,2)</f>
        <v>0</v>
      </c>
      <c r="P21" s="73">
        <f t="shared" ref="P21" si="22">SUM(M21:O21)</f>
        <v>0</v>
      </c>
    </row>
    <row r="22" spans="1:16" x14ac:dyDescent="0.25">
      <c r="A22" s="70">
        <f t="shared" si="8"/>
        <v>7</v>
      </c>
      <c r="B22" s="74"/>
      <c r="C22" s="84" t="s">
        <v>202</v>
      </c>
      <c r="D22" s="90" t="s">
        <v>43</v>
      </c>
      <c r="E22" s="31">
        <v>41.5</v>
      </c>
      <c r="F22" s="87"/>
      <c r="G22" s="72"/>
      <c r="H22" s="72">
        <f t="shared" si="1"/>
        <v>0</v>
      </c>
      <c r="I22" s="72"/>
      <c r="J22" s="72"/>
      <c r="K22" s="96">
        <f t="shared" ref="K22" si="23">SUM(H22:J22)</f>
        <v>0</v>
      </c>
      <c r="L22" s="99">
        <f t="shared" ref="L22" si="24">ROUND(E22*F22,2)</f>
        <v>0</v>
      </c>
      <c r="M22" s="72">
        <f t="shared" ref="M22" si="25">ROUND(E22*H22,2)</f>
        <v>0</v>
      </c>
      <c r="N22" s="72">
        <f t="shared" ref="N22" si="26">ROUND(E22*I22,2)</f>
        <v>0</v>
      </c>
      <c r="O22" s="72">
        <f t="shared" ref="O22" si="27">ROUND(E22*J22,2)</f>
        <v>0</v>
      </c>
      <c r="P22" s="73">
        <f t="shared" ref="P22" si="28">SUM(M22:O22)</f>
        <v>0</v>
      </c>
    </row>
    <row r="23" spans="1:16" x14ac:dyDescent="0.25">
      <c r="A23" s="70">
        <f t="shared" si="8"/>
        <v>8</v>
      </c>
      <c r="B23" s="180"/>
      <c r="C23" s="84" t="s">
        <v>63</v>
      </c>
      <c r="D23" s="90" t="s">
        <v>42</v>
      </c>
      <c r="E23" s="31">
        <v>13</v>
      </c>
      <c r="F23" s="87"/>
      <c r="G23" s="72"/>
      <c r="H23" s="72">
        <f t="shared" si="1"/>
        <v>0</v>
      </c>
      <c r="I23" s="72"/>
      <c r="J23" s="72"/>
      <c r="K23" s="96">
        <f t="shared" ref="K23:K24" si="29">SUM(H23:J23)</f>
        <v>0</v>
      </c>
      <c r="L23" s="99">
        <f t="shared" ref="L23:L24" si="30">ROUND(E23*F23,2)</f>
        <v>0</v>
      </c>
      <c r="M23" s="72">
        <f t="shared" ref="M23:M24" si="31">ROUND(E23*H23,2)</f>
        <v>0</v>
      </c>
      <c r="N23" s="72">
        <f t="shared" ref="N23:N24" si="32">ROUND(E23*I23,2)</f>
        <v>0</v>
      </c>
      <c r="O23" s="72">
        <f t="shared" ref="O23:O24" si="33">ROUND(E23*J23,2)</f>
        <v>0</v>
      </c>
      <c r="P23" s="73">
        <f t="shared" ref="P23:P24" si="34">SUM(M23:O23)</f>
        <v>0</v>
      </c>
    </row>
    <row r="24" spans="1:16" x14ac:dyDescent="0.25">
      <c r="A24" s="70">
        <f t="shared" ref="A24" si="35">A23+1</f>
        <v>9</v>
      </c>
      <c r="B24" s="180"/>
      <c r="C24" s="84" t="s">
        <v>64</v>
      </c>
      <c r="D24" s="90" t="s">
        <v>42</v>
      </c>
      <c r="E24" s="31">
        <f>E23*1.1</f>
        <v>14.3</v>
      </c>
      <c r="F24" s="87"/>
      <c r="G24" s="72"/>
      <c r="H24" s="72">
        <f t="shared" si="1"/>
        <v>0</v>
      </c>
      <c r="I24" s="72"/>
      <c r="J24" s="72"/>
      <c r="K24" s="96">
        <f t="shared" si="29"/>
        <v>0</v>
      </c>
      <c r="L24" s="99">
        <f t="shared" si="30"/>
        <v>0</v>
      </c>
      <c r="M24" s="72">
        <f t="shared" si="31"/>
        <v>0</v>
      </c>
      <c r="N24" s="72">
        <f t="shared" si="32"/>
        <v>0</v>
      </c>
      <c r="O24" s="72">
        <f t="shared" si="33"/>
        <v>0</v>
      </c>
      <c r="P24" s="73">
        <f t="shared" si="34"/>
        <v>0</v>
      </c>
    </row>
    <row r="25" spans="1:16" x14ac:dyDescent="0.25">
      <c r="A25" s="75"/>
      <c r="B25" s="76"/>
      <c r="C25" s="86"/>
      <c r="D25" s="92"/>
      <c r="E25" s="94"/>
      <c r="F25" s="88"/>
      <c r="G25" s="78"/>
      <c r="H25" s="79"/>
      <c r="I25" s="79"/>
      <c r="J25" s="79"/>
      <c r="K25" s="97"/>
      <c r="L25" s="100"/>
      <c r="M25" s="77"/>
      <c r="N25" s="77"/>
      <c r="O25" s="77"/>
      <c r="P25" s="80"/>
    </row>
    <row r="26" spans="1:16" x14ac:dyDescent="0.25">
      <c r="A26" s="35"/>
      <c r="B26" s="205" t="s">
        <v>223</v>
      </c>
      <c r="C26" s="206"/>
      <c r="D26" s="206"/>
      <c r="E26" s="206"/>
      <c r="F26" s="206"/>
      <c r="G26" s="206"/>
      <c r="H26" s="206"/>
      <c r="I26" s="206"/>
      <c r="J26" s="206"/>
      <c r="K26" s="207"/>
      <c r="L26" s="21">
        <f>SUM(L15:L25)</f>
        <v>0</v>
      </c>
      <c r="M26" s="21">
        <f>SUM(M15:M25)</f>
        <v>0</v>
      </c>
      <c r="N26" s="21">
        <f>SUM(N15:N25)</f>
        <v>0</v>
      </c>
      <c r="O26" s="21">
        <f>SUM(O15:O25)</f>
        <v>0</v>
      </c>
      <c r="P26" s="21">
        <f>SUM(P15:P25)</f>
        <v>0</v>
      </c>
    </row>
    <row r="27" spans="1:16" x14ac:dyDescent="0.25">
      <c r="A27" s="37" t="s">
        <v>234</v>
      </c>
      <c r="B27" s="38"/>
      <c r="C27" s="196" t="s">
        <v>235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</row>
    <row r="28" spans="1:16" x14ac:dyDescent="0.25">
      <c r="A28" s="55"/>
      <c r="B28" s="52"/>
      <c r="C28" s="197" t="s">
        <v>236</v>
      </c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</row>
    <row r="29" spans="1:16" x14ac:dyDescent="0.25">
      <c r="A29" s="55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</row>
    <row r="31" spans="1:16" x14ac:dyDescent="0.25">
      <c r="A31" s="62" t="str">
        <f>Kopsavilkums!A33</f>
        <v xml:space="preserve">Sastādīja:_____________________  , 2018.gada </v>
      </c>
      <c r="B31" s="40"/>
      <c r="C31" s="40"/>
      <c r="D31" s="40"/>
      <c r="E31" s="40"/>
      <c r="F31" s="40"/>
      <c r="G31" s="40"/>
      <c r="H31" s="40"/>
      <c r="I31" s="63"/>
      <c r="J31" s="40"/>
      <c r="K31" s="40"/>
      <c r="L31" s="40"/>
      <c r="M31" s="40"/>
      <c r="N31" s="40"/>
      <c r="O31" s="40"/>
      <c r="P31" s="40"/>
    </row>
    <row r="32" spans="1:16" x14ac:dyDescent="0.25">
      <c r="A32" s="57" t="str">
        <f>Kopsavilkums!A34</f>
        <v>(paraksts un tā atšifrējums, datums)</v>
      </c>
      <c r="B32" s="64"/>
      <c r="C32" s="64"/>
      <c r="D32" s="64"/>
      <c r="E32" s="64"/>
      <c r="F32" s="64"/>
      <c r="G32" s="64"/>
      <c r="H32" s="64"/>
      <c r="I32" s="63"/>
      <c r="J32" s="40"/>
      <c r="K32" s="40"/>
      <c r="L32" s="40"/>
      <c r="M32" s="40"/>
      <c r="N32" s="40"/>
      <c r="O32" s="40"/>
      <c r="P32" s="40"/>
    </row>
    <row r="33" spans="1:16" s="10" customFormat="1" x14ac:dyDescent="0.25">
      <c r="A33" s="63" t="str">
        <f>Kopsavilkums!A35</f>
        <v xml:space="preserve">Tāme sastādīta 2018.gada </v>
      </c>
      <c r="B33" s="63"/>
      <c r="C33" s="63"/>
      <c r="D33" s="63"/>
      <c r="E33" s="63"/>
      <c r="F33" s="63"/>
      <c r="G33" s="63"/>
      <c r="H33" s="63"/>
      <c r="I33" s="39"/>
      <c r="J33" s="42"/>
      <c r="K33" s="42"/>
      <c r="L33" s="42"/>
      <c r="M33" s="42"/>
      <c r="N33" s="42"/>
      <c r="O33" s="42"/>
      <c r="P33" s="42"/>
    </row>
    <row r="34" spans="1:16" s="10" customFormat="1" ht="12.75" x14ac:dyDescent="0.2">
      <c r="A34" s="11"/>
      <c r="B34" s="8"/>
      <c r="C34" s="8"/>
      <c r="D34" s="11"/>
      <c r="E34" s="11"/>
      <c r="F34" s="11"/>
      <c r="G34" s="11"/>
      <c r="H34" s="11"/>
      <c r="I34" s="11"/>
      <c r="J34" s="11"/>
      <c r="K34" s="11"/>
    </row>
    <row r="35" spans="1:16" s="11" customFormat="1" x14ac:dyDescent="0.25">
      <c r="A35" s="62" t="str">
        <f>Kopsavilkums!A37</f>
        <v xml:space="preserve">Pārbaudīja:_____________________ , 2018.gada </v>
      </c>
      <c r="B35" s="40"/>
      <c r="C35" s="40"/>
      <c r="D35" s="40"/>
      <c r="E35" s="40"/>
      <c r="F35" s="40"/>
      <c r="G35" s="40"/>
      <c r="H35" s="40"/>
      <c r="I35" s="12"/>
      <c r="J35" s="12"/>
      <c r="K35" s="12"/>
      <c r="L35" s="3"/>
      <c r="M35" s="3"/>
      <c r="N35" s="3"/>
      <c r="O35" s="3"/>
      <c r="P35" s="12"/>
    </row>
    <row r="36" spans="1:16" s="7" customFormat="1" ht="12.75" x14ac:dyDescent="0.2">
      <c r="A36" s="57" t="str">
        <f>Kopsavilkums!A38</f>
        <v>(paraksts un tā atšifrējums, datums)</v>
      </c>
      <c r="B36" s="64"/>
      <c r="C36" s="64"/>
      <c r="D36" s="64"/>
      <c r="E36" s="64"/>
      <c r="F36" s="64"/>
      <c r="G36" s="64"/>
      <c r="H36" s="64"/>
      <c r="I36" s="3"/>
      <c r="J36" s="3"/>
      <c r="K36" s="3"/>
      <c r="L36" s="3"/>
    </row>
    <row r="37" spans="1:16" x14ac:dyDescent="0.25">
      <c r="A37" s="63" t="str">
        <f>Kopsavilkums!A39</f>
        <v xml:space="preserve">Sertifikāta Nr. </v>
      </c>
      <c r="B37" s="42"/>
      <c r="C37" s="42"/>
      <c r="D37" s="42"/>
      <c r="E37" s="42"/>
      <c r="F37" s="42"/>
      <c r="G37" s="42"/>
      <c r="H37" s="42"/>
      <c r="M37"/>
      <c r="N37"/>
      <c r="O37"/>
      <c r="P37"/>
    </row>
    <row r="38" spans="1:16" x14ac:dyDescent="0.25">
      <c r="H38" s="65"/>
      <c r="I38" s="65"/>
      <c r="J38" s="65"/>
      <c r="K38" s="65"/>
      <c r="L38" s="65"/>
      <c r="N38" s="65"/>
      <c r="O38" s="65"/>
      <c r="P38" s="46" t="s">
        <v>22</v>
      </c>
    </row>
    <row r="39" spans="1:16" x14ac:dyDescent="0.25">
      <c r="M39"/>
      <c r="N39"/>
      <c r="O39"/>
      <c r="P39"/>
    </row>
  </sheetData>
  <mergeCells count="8">
    <mergeCell ref="L12:P12"/>
    <mergeCell ref="B26:K26"/>
    <mergeCell ref="A12:A13"/>
    <mergeCell ref="B12:B13"/>
    <mergeCell ref="C12:C13"/>
    <mergeCell ref="D12:D13"/>
    <mergeCell ref="E12:E13"/>
    <mergeCell ref="F12:K12"/>
  </mergeCells>
  <pageMargins left="0.25" right="0.25" top="0.75" bottom="0.75" header="0.3" footer="0.3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39"/>
  <sheetViews>
    <sheetView zoomScale="115" zoomScaleNormal="115" workbookViewId="0">
      <selection activeCell="A27" sqref="A27:C28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10.42578125" bestFit="1" customWidth="1"/>
    <col min="18" max="18" width="9.5703125" bestFit="1" customWidth="1"/>
    <col min="247" max="247" width="5.140625" customWidth="1"/>
    <col min="248" max="248" width="7.28515625" customWidth="1"/>
    <col min="249" max="249" width="38.5703125" customWidth="1"/>
    <col min="250" max="250" width="7.140625" customWidth="1"/>
    <col min="251" max="251" width="7.5703125" customWidth="1"/>
    <col min="252" max="256" width="8.5703125" customWidth="1"/>
    <col min="257" max="257" width="9" customWidth="1"/>
    <col min="258" max="258" width="9.42578125" customWidth="1"/>
    <col min="259" max="259" width="9.28515625" customWidth="1"/>
    <col min="261" max="262" width="10" customWidth="1"/>
    <col min="503" max="503" width="5.140625" customWidth="1"/>
    <col min="504" max="504" width="7.28515625" customWidth="1"/>
    <col min="505" max="505" width="38.5703125" customWidth="1"/>
    <col min="506" max="506" width="7.140625" customWidth="1"/>
    <col min="507" max="507" width="7.5703125" customWidth="1"/>
    <col min="508" max="512" width="8.5703125" customWidth="1"/>
    <col min="513" max="513" width="9" customWidth="1"/>
    <col min="514" max="514" width="9.42578125" customWidth="1"/>
    <col min="515" max="515" width="9.28515625" customWidth="1"/>
    <col min="517" max="518" width="10" customWidth="1"/>
    <col min="759" max="759" width="5.140625" customWidth="1"/>
    <col min="760" max="760" width="7.28515625" customWidth="1"/>
    <col min="761" max="761" width="38.5703125" customWidth="1"/>
    <col min="762" max="762" width="7.140625" customWidth="1"/>
    <col min="763" max="763" width="7.5703125" customWidth="1"/>
    <col min="764" max="768" width="8.5703125" customWidth="1"/>
    <col min="769" max="769" width="9" customWidth="1"/>
    <col min="770" max="770" width="9.42578125" customWidth="1"/>
    <col min="771" max="771" width="9.28515625" customWidth="1"/>
    <col min="773" max="774" width="10" customWidth="1"/>
    <col min="1015" max="1015" width="5.140625" customWidth="1"/>
    <col min="1016" max="1016" width="7.28515625" customWidth="1"/>
    <col min="1017" max="1017" width="38.5703125" customWidth="1"/>
    <col min="1018" max="1018" width="7.140625" customWidth="1"/>
    <col min="1019" max="1019" width="7.5703125" customWidth="1"/>
    <col min="1020" max="1024" width="8.5703125" customWidth="1"/>
    <col min="1025" max="1025" width="9" customWidth="1"/>
    <col min="1026" max="1026" width="9.42578125" customWidth="1"/>
    <col min="1027" max="1027" width="9.28515625" customWidth="1"/>
    <col min="1029" max="1030" width="10" customWidth="1"/>
    <col min="1271" max="1271" width="5.140625" customWidth="1"/>
    <col min="1272" max="1272" width="7.28515625" customWidth="1"/>
    <col min="1273" max="1273" width="38.5703125" customWidth="1"/>
    <col min="1274" max="1274" width="7.140625" customWidth="1"/>
    <col min="1275" max="1275" width="7.5703125" customWidth="1"/>
    <col min="1276" max="1280" width="8.5703125" customWidth="1"/>
    <col min="1281" max="1281" width="9" customWidth="1"/>
    <col min="1282" max="1282" width="9.42578125" customWidth="1"/>
    <col min="1283" max="1283" width="9.28515625" customWidth="1"/>
    <col min="1285" max="1286" width="10" customWidth="1"/>
    <col min="1527" max="1527" width="5.140625" customWidth="1"/>
    <col min="1528" max="1528" width="7.28515625" customWidth="1"/>
    <col min="1529" max="1529" width="38.5703125" customWidth="1"/>
    <col min="1530" max="1530" width="7.140625" customWidth="1"/>
    <col min="1531" max="1531" width="7.5703125" customWidth="1"/>
    <col min="1532" max="1536" width="8.5703125" customWidth="1"/>
    <col min="1537" max="1537" width="9" customWidth="1"/>
    <col min="1538" max="1538" width="9.42578125" customWidth="1"/>
    <col min="1539" max="1539" width="9.28515625" customWidth="1"/>
    <col min="1541" max="1542" width="10" customWidth="1"/>
    <col min="1783" max="1783" width="5.140625" customWidth="1"/>
    <col min="1784" max="1784" width="7.28515625" customWidth="1"/>
    <col min="1785" max="1785" width="38.5703125" customWidth="1"/>
    <col min="1786" max="1786" width="7.140625" customWidth="1"/>
    <col min="1787" max="1787" width="7.5703125" customWidth="1"/>
    <col min="1788" max="1792" width="8.5703125" customWidth="1"/>
    <col min="1793" max="1793" width="9" customWidth="1"/>
    <col min="1794" max="1794" width="9.42578125" customWidth="1"/>
    <col min="1795" max="1795" width="9.28515625" customWidth="1"/>
    <col min="1797" max="1798" width="10" customWidth="1"/>
    <col min="2039" max="2039" width="5.140625" customWidth="1"/>
    <col min="2040" max="2040" width="7.28515625" customWidth="1"/>
    <col min="2041" max="2041" width="38.5703125" customWidth="1"/>
    <col min="2042" max="2042" width="7.140625" customWidth="1"/>
    <col min="2043" max="2043" width="7.5703125" customWidth="1"/>
    <col min="2044" max="2048" width="8.5703125" customWidth="1"/>
    <col min="2049" max="2049" width="9" customWidth="1"/>
    <col min="2050" max="2050" width="9.42578125" customWidth="1"/>
    <col min="2051" max="2051" width="9.28515625" customWidth="1"/>
    <col min="2053" max="2054" width="10" customWidth="1"/>
    <col min="2295" max="2295" width="5.140625" customWidth="1"/>
    <col min="2296" max="2296" width="7.28515625" customWidth="1"/>
    <col min="2297" max="2297" width="38.5703125" customWidth="1"/>
    <col min="2298" max="2298" width="7.140625" customWidth="1"/>
    <col min="2299" max="2299" width="7.5703125" customWidth="1"/>
    <col min="2300" max="2304" width="8.5703125" customWidth="1"/>
    <col min="2305" max="2305" width="9" customWidth="1"/>
    <col min="2306" max="2306" width="9.42578125" customWidth="1"/>
    <col min="2307" max="2307" width="9.28515625" customWidth="1"/>
    <col min="2309" max="2310" width="10" customWidth="1"/>
    <col min="2551" max="2551" width="5.140625" customWidth="1"/>
    <col min="2552" max="2552" width="7.28515625" customWidth="1"/>
    <col min="2553" max="2553" width="38.5703125" customWidth="1"/>
    <col min="2554" max="2554" width="7.140625" customWidth="1"/>
    <col min="2555" max="2555" width="7.5703125" customWidth="1"/>
    <col min="2556" max="2560" width="8.5703125" customWidth="1"/>
    <col min="2561" max="2561" width="9" customWidth="1"/>
    <col min="2562" max="2562" width="9.42578125" customWidth="1"/>
    <col min="2563" max="2563" width="9.28515625" customWidth="1"/>
    <col min="2565" max="2566" width="10" customWidth="1"/>
    <col min="2807" max="2807" width="5.140625" customWidth="1"/>
    <col min="2808" max="2808" width="7.28515625" customWidth="1"/>
    <col min="2809" max="2809" width="38.5703125" customWidth="1"/>
    <col min="2810" max="2810" width="7.140625" customWidth="1"/>
    <col min="2811" max="2811" width="7.5703125" customWidth="1"/>
    <col min="2812" max="2816" width="8.5703125" customWidth="1"/>
    <col min="2817" max="2817" width="9" customWidth="1"/>
    <col min="2818" max="2818" width="9.42578125" customWidth="1"/>
    <col min="2819" max="2819" width="9.28515625" customWidth="1"/>
    <col min="2821" max="2822" width="10" customWidth="1"/>
    <col min="3063" max="3063" width="5.140625" customWidth="1"/>
    <col min="3064" max="3064" width="7.28515625" customWidth="1"/>
    <col min="3065" max="3065" width="38.5703125" customWidth="1"/>
    <col min="3066" max="3066" width="7.140625" customWidth="1"/>
    <col min="3067" max="3067" width="7.5703125" customWidth="1"/>
    <col min="3068" max="3072" width="8.5703125" customWidth="1"/>
    <col min="3073" max="3073" width="9" customWidth="1"/>
    <col min="3074" max="3074" width="9.42578125" customWidth="1"/>
    <col min="3075" max="3075" width="9.28515625" customWidth="1"/>
    <col min="3077" max="3078" width="10" customWidth="1"/>
    <col min="3319" max="3319" width="5.140625" customWidth="1"/>
    <col min="3320" max="3320" width="7.28515625" customWidth="1"/>
    <col min="3321" max="3321" width="38.5703125" customWidth="1"/>
    <col min="3322" max="3322" width="7.140625" customWidth="1"/>
    <col min="3323" max="3323" width="7.5703125" customWidth="1"/>
    <col min="3324" max="3328" width="8.5703125" customWidth="1"/>
    <col min="3329" max="3329" width="9" customWidth="1"/>
    <col min="3330" max="3330" width="9.42578125" customWidth="1"/>
    <col min="3331" max="3331" width="9.28515625" customWidth="1"/>
    <col min="3333" max="3334" width="10" customWidth="1"/>
    <col min="3575" max="3575" width="5.140625" customWidth="1"/>
    <col min="3576" max="3576" width="7.28515625" customWidth="1"/>
    <col min="3577" max="3577" width="38.5703125" customWidth="1"/>
    <col min="3578" max="3578" width="7.140625" customWidth="1"/>
    <col min="3579" max="3579" width="7.5703125" customWidth="1"/>
    <col min="3580" max="3584" width="8.5703125" customWidth="1"/>
    <col min="3585" max="3585" width="9" customWidth="1"/>
    <col min="3586" max="3586" width="9.42578125" customWidth="1"/>
    <col min="3587" max="3587" width="9.28515625" customWidth="1"/>
    <col min="3589" max="3590" width="10" customWidth="1"/>
    <col min="3831" max="3831" width="5.140625" customWidth="1"/>
    <col min="3832" max="3832" width="7.28515625" customWidth="1"/>
    <col min="3833" max="3833" width="38.5703125" customWidth="1"/>
    <col min="3834" max="3834" width="7.140625" customWidth="1"/>
    <col min="3835" max="3835" width="7.5703125" customWidth="1"/>
    <col min="3836" max="3840" width="8.5703125" customWidth="1"/>
    <col min="3841" max="3841" width="9" customWidth="1"/>
    <col min="3842" max="3842" width="9.42578125" customWidth="1"/>
    <col min="3843" max="3843" width="9.28515625" customWidth="1"/>
    <col min="3845" max="3846" width="10" customWidth="1"/>
    <col min="4087" max="4087" width="5.140625" customWidth="1"/>
    <col min="4088" max="4088" width="7.28515625" customWidth="1"/>
    <col min="4089" max="4089" width="38.5703125" customWidth="1"/>
    <col min="4090" max="4090" width="7.140625" customWidth="1"/>
    <col min="4091" max="4091" width="7.5703125" customWidth="1"/>
    <col min="4092" max="4096" width="8.5703125" customWidth="1"/>
    <col min="4097" max="4097" width="9" customWidth="1"/>
    <col min="4098" max="4098" width="9.42578125" customWidth="1"/>
    <col min="4099" max="4099" width="9.28515625" customWidth="1"/>
    <col min="4101" max="4102" width="10" customWidth="1"/>
    <col min="4343" max="4343" width="5.140625" customWidth="1"/>
    <col min="4344" max="4344" width="7.28515625" customWidth="1"/>
    <col min="4345" max="4345" width="38.5703125" customWidth="1"/>
    <col min="4346" max="4346" width="7.140625" customWidth="1"/>
    <col min="4347" max="4347" width="7.5703125" customWidth="1"/>
    <col min="4348" max="4352" width="8.5703125" customWidth="1"/>
    <col min="4353" max="4353" width="9" customWidth="1"/>
    <col min="4354" max="4354" width="9.42578125" customWidth="1"/>
    <col min="4355" max="4355" width="9.28515625" customWidth="1"/>
    <col min="4357" max="4358" width="10" customWidth="1"/>
    <col min="4599" max="4599" width="5.140625" customWidth="1"/>
    <col min="4600" max="4600" width="7.28515625" customWidth="1"/>
    <col min="4601" max="4601" width="38.5703125" customWidth="1"/>
    <col min="4602" max="4602" width="7.140625" customWidth="1"/>
    <col min="4603" max="4603" width="7.5703125" customWidth="1"/>
    <col min="4604" max="4608" width="8.5703125" customWidth="1"/>
    <col min="4609" max="4609" width="9" customWidth="1"/>
    <col min="4610" max="4610" width="9.42578125" customWidth="1"/>
    <col min="4611" max="4611" width="9.28515625" customWidth="1"/>
    <col min="4613" max="4614" width="10" customWidth="1"/>
    <col min="4855" max="4855" width="5.140625" customWidth="1"/>
    <col min="4856" max="4856" width="7.28515625" customWidth="1"/>
    <col min="4857" max="4857" width="38.5703125" customWidth="1"/>
    <col min="4858" max="4858" width="7.140625" customWidth="1"/>
    <col min="4859" max="4859" width="7.5703125" customWidth="1"/>
    <col min="4860" max="4864" width="8.5703125" customWidth="1"/>
    <col min="4865" max="4865" width="9" customWidth="1"/>
    <col min="4866" max="4866" width="9.42578125" customWidth="1"/>
    <col min="4867" max="4867" width="9.28515625" customWidth="1"/>
    <col min="4869" max="4870" width="10" customWidth="1"/>
    <col min="5111" max="5111" width="5.140625" customWidth="1"/>
    <col min="5112" max="5112" width="7.28515625" customWidth="1"/>
    <col min="5113" max="5113" width="38.5703125" customWidth="1"/>
    <col min="5114" max="5114" width="7.140625" customWidth="1"/>
    <col min="5115" max="5115" width="7.5703125" customWidth="1"/>
    <col min="5116" max="5120" width="8.5703125" customWidth="1"/>
    <col min="5121" max="5121" width="9" customWidth="1"/>
    <col min="5122" max="5122" width="9.42578125" customWidth="1"/>
    <col min="5123" max="5123" width="9.28515625" customWidth="1"/>
    <col min="5125" max="5126" width="10" customWidth="1"/>
    <col min="5367" max="5367" width="5.140625" customWidth="1"/>
    <col min="5368" max="5368" width="7.28515625" customWidth="1"/>
    <col min="5369" max="5369" width="38.5703125" customWidth="1"/>
    <col min="5370" max="5370" width="7.140625" customWidth="1"/>
    <col min="5371" max="5371" width="7.5703125" customWidth="1"/>
    <col min="5372" max="5376" width="8.5703125" customWidth="1"/>
    <col min="5377" max="5377" width="9" customWidth="1"/>
    <col min="5378" max="5378" width="9.42578125" customWidth="1"/>
    <col min="5379" max="5379" width="9.28515625" customWidth="1"/>
    <col min="5381" max="5382" width="10" customWidth="1"/>
    <col min="5623" max="5623" width="5.140625" customWidth="1"/>
    <col min="5624" max="5624" width="7.28515625" customWidth="1"/>
    <col min="5625" max="5625" width="38.5703125" customWidth="1"/>
    <col min="5626" max="5626" width="7.140625" customWidth="1"/>
    <col min="5627" max="5627" width="7.5703125" customWidth="1"/>
    <col min="5628" max="5632" width="8.5703125" customWidth="1"/>
    <col min="5633" max="5633" width="9" customWidth="1"/>
    <col min="5634" max="5634" width="9.42578125" customWidth="1"/>
    <col min="5635" max="5635" width="9.28515625" customWidth="1"/>
    <col min="5637" max="5638" width="10" customWidth="1"/>
    <col min="5879" max="5879" width="5.140625" customWidth="1"/>
    <col min="5880" max="5880" width="7.28515625" customWidth="1"/>
    <col min="5881" max="5881" width="38.5703125" customWidth="1"/>
    <col min="5882" max="5882" width="7.140625" customWidth="1"/>
    <col min="5883" max="5883" width="7.5703125" customWidth="1"/>
    <col min="5884" max="5888" width="8.5703125" customWidth="1"/>
    <col min="5889" max="5889" width="9" customWidth="1"/>
    <col min="5890" max="5890" width="9.42578125" customWidth="1"/>
    <col min="5891" max="5891" width="9.28515625" customWidth="1"/>
    <col min="5893" max="5894" width="10" customWidth="1"/>
    <col min="6135" max="6135" width="5.140625" customWidth="1"/>
    <col min="6136" max="6136" width="7.28515625" customWidth="1"/>
    <col min="6137" max="6137" width="38.5703125" customWidth="1"/>
    <col min="6138" max="6138" width="7.140625" customWidth="1"/>
    <col min="6139" max="6139" width="7.5703125" customWidth="1"/>
    <col min="6140" max="6144" width="8.5703125" customWidth="1"/>
    <col min="6145" max="6145" width="9" customWidth="1"/>
    <col min="6146" max="6146" width="9.42578125" customWidth="1"/>
    <col min="6147" max="6147" width="9.28515625" customWidth="1"/>
    <col min="6149" max="6150" width="10" customWidth="1"/>
    <col min="6391" max="6391" width="5.140625" customWidth="1"/>
    <col min="6392" max="6392" width="7.28515625" customWidth="1"/>
    <col min="6393" max="6393" width="38.5703125" customWidth="1"/>
    <col min="6394" max="6394" width="7.140625" customWidth="1"/>
    <col min="6395" max="6395" width="7.5703125" customWidth="1"/>
    <col min="6396" max="6400" width="8.5703125" customWidth="1"/>
    <col min="6401" max="6401" width="9" customWidth="1"/>
    <col min="6402" max="6402" width="9.42578125" customWidth="1"/>
    <col min="6403" max="6403" width="9.28515625" customWidth="1"/>
    <col min="6405" max="6406" width="10" customWidth="1"/>
    <col min="6647" max="6647" width="5.140625" customWidth="1"/>
    <col min="6648" max="6648" width="7.28515625" customWidth="1"/>
    <col min="6649" max="6649" width="38.5703125" customWidth="1"/>
    <col min="6650" max="6650" width="7.140625" customWidth="1"/>
    <col min="6651" max="6651" width="7.5703125" customWidth="1"/>
    <col min="6652" max="6656" width="8.5703125" customWidth="1"/>
    <col min="6657" max="6657" width="9" customWidth="1"/>
    <col min="6658" max="6658" width="9.42578125" customWidth="1"/>
    <col min="6659" max="6659" width="9.28515625" customWidth="1"/>
    <col min="6661" max="6662" width="10" customWidth="1"/>
    <col min="6903" max="6903" width="5.140625" customWidth="1"/>
    <col min="6904" max="6904" width="7.28515625" customWidth="1"/>
    <col min="6905" max="6905" width="38.5703125" customWidth="1"/>
    <col min="6906" max="6906" width="7.140625" customWidth="1"/>
    <col min="6907" max="6907" width="7.5703125" customWidth="1"/>
    <col min="6908" max="6912" width="8.5703125" customWidth="1"/>
    <col min="6913" max="6913" width="9" customWidth="1"/>
    <col min="6914" max="6914" width="9.42578125" customWidth="1"/>
    <col min="6915" max="6915" width="9.28515625" customWidth="1"/>
    <col min="6917" max="6918" width="10" customWidth="1"/>
    <col min="7159" max="7159" width="5.140625" customWidth="1"/>
    <col min="7160" max="7160" width="7.28515625" customWidth="1"/>
    <col min="7161" max="7161" width="38.5703125" customWidth="1"/>
    <col min="7162" max="7162" width="7.140625" customWidth="1"/>
    <col min="7163" max="7163" width="7.5703125" customWidth="1"/>
    <col min="7164" max="7168" width="8.5703125" customWidth="1"/>
    <col min="7169" max="7169" width="9" customWidth="1"/>
    <col min="7170" max="7170" width="9.42578125" customWidth="1"/>
    <col min="7171" max="7171" width="9.28515625" customWidth="1"/>
    <col min="7173" max="7174" width="10" customWidth="1"/>
    <col min="7415" max="7415" width="5.140625" customWidth="1"/>
    <col min="7416" max="7416" width="7.28515625" customWidth="1"/>
    <col min="7417" max="7417" width="38.5703125" customWidth="1"/>
    <col min="7418" max="7418" width="7.140625" customWidth="1"/>
    <col min="7419" max="7419" width="7.5703125" customWidth="1"/>
    <col min="7420" max="7424" width="8.5703125" customWidth="1"/>
    <col min="7425" max="7425" width="9" customWidth="1"/>
    <col min="7426" max="7426" width="9.42578125" customWidth="1"/>
    <col min="7427" max="7427" width="9.28515625" customWidth="1"/>
    <col min="7429" max="7430" width="10" customWidth="1"/>
    <col min="7671" max="7671" width="5.140625" customWidth="1"/>
    <col min="7672" max="7672" width="7.28515625" customWidth="1"/>
    <col min="7673" max="7673" width="38.5703125" customWidth="1"/>
    <col min="7674" max="7674" width="7.140625" customWidth="1"/>
    <col min="7675" max="7675" width="7.5703125" customWidth="1"/>
    <col min="7676" max="7680" width="8.5703125" customWidth="1"/>
    <col min="7681" max="7681" width="9" customWidth="1"/>
    <col min="7682" max="7682" width="9.42578125" customWidth="1"/>
    <col min="7683" max="7683" width="9.28515625" customWidth="1"/>
    <col min="7685" max="7686" width="10" customWidth="1"/>
    <col min="7927" max="7927" width="5.140625" customWidth="1"/>
    <col min="7928" max="7928" width="7.28515625" customWidth="1"/>
    <col min="7929" max="7929" width="38.5703125" customWidth="1"/>
    <col min="7930" max="7930" width="7.140625" customWidth="1"/>
    <col min="7931" max="7931" width="7.5703125" customWidth="1"/>
    <col min="7932" max="7936" width="8.5703125" customWidth="1"/>
    <col min="7937" max="7937" width="9" customWidth="1"/>
    <col min="7938" max="7938" width="9.42578125" customWidth="1"/>
    <col min="7939" max="7939" width="9.28515625" customWidth="1"/>
    <col min="7941" max="7942" width="10" customWidth="1"/>
    <col min="8183" max="8183" width="5.140625" customWidth="1"/>
    <col min="8184" max="8184" width="7.28515625" customWidth="1"/>
    <col min="8185" max="8185" width="38.5703125" customWidth="1"/>
    <col min="8186" max="8186" width="7.140625" customWidth="1"/>
    <col min="8187" max="8187" width="7.5703125" customWidth="1"/>
    <col min="8188" max="8192" width="8.5703125" customWidth="1"/>
    <col min="8193" max="8193" width="9" customWidth="1"/>
    <col min="8194" max="8194" width="9.42578125" customWidth="1"/>
    <col min="8195" max="8195" width="9.28515625" customWidth="1"/>
    <col min="8197" max="8198" width="10" customWidth="1"/>
    <col min="8439" max="8439" width="5.140625" customWidth="1"/>
    <col min="8440" max="8440" width="7.28515625" customWidth="1"/>
    <col min="8441" max="8441" width="38.5703125" customWidth="1"/>
    <col min="8442" max="8442" width="7.140625" customWidth="1"/>
    <col min="8443" max="8443" width="7.5703125" customWidth="1"/>
    <col min="8444" max="8448" width="8.5703125" customWidth="1"/>
    <col min="8449" max="8449" width="9" customWidth="1"/>
    <col min="8450" max="8450" width="9.42578125" customWidth="1"/>
    <col min="8451" max="8451" width="9.28515625" customWidth="1"/>
    <col min="8453" max="8454" width="10" customWidth="1"/>
    <col min="8695" max="8695" width="5.140625" customWidth="1"/>
    <col min="8696" max="8696" width="7.28515625" customWidth="1"/>
    <col min="8697" max="8697" width="38.5703125" customWidth="1"/>
    <col min="8698" max="8698" width="7.140625" customWidth="1"/>
    <col min="8699" max="8699" width="7.5703125" customWidth="1"/>
    <col min="8700" max="8704" width="8.5703125" customWidth="1"/>
    <col min="8705" max="8705" width="9" customWidth="1"/>
    <col min="8706" max="8706" width="9.42578125" customWidth="1"/>
    <col min="8707" max="8707" width="9.28515625" customWidth="1"/>
    <col min="8709" max="8710" width="10" customWidth="1"/>
    <col min="8951" max="8951" width="5.140625" customWidth="1"/>
    <col min="8952" max="8952" width="7.28515625" customWidth="1"/>
    <col min="8953" max="8953" width="38.5703125" customWidth="1"/>
    <col min="8954" max="8954" width="7.140625" customWidth="1"/>
    <col min="8955" max="8955" width="7.5703125" customWidth="1"/>
    <col min="8956" max="8960" width="8.5703125" customWidth="1"/>
    <col min="8961" max="8961" width="9" customWidth="1"/>
    <col min="8962" max="8962" width="9.42578125" customWidth="1"/>
    <col min="8963" max="8963" width="9.28515625" customWidth="1"/>
    <col min="8965" max="8966" width="10" customWidth="1"/>
    <col min="9207" max="9207" width="5.140625" customWidth="1"/>
    <col min="9208" max="9208" width="7.28515625" customWidth="1"/>
    <col min="9209" max="9209" width="38.5703125" customWidth="1"/>
    <col min="9210" max="9210" width="7.140625" customWidth="1"/>
    <col min="9211" max="9211" width="7.5703125" customWidth="1"/>
    <col min="9212" max="9216" width="8.5703125" customWidth="1"/>
    <col min="9217" max="9217" width="9" customWidth="1"/>
    <col min="9218" max="9218" width="9.42578125" customWidth="1"/>
    <col min="9219" max="9219" width="9.28515625" customWidth="1"/>
    <col min="9221" max="9222" width="10" customWidth="1"/>
    <col min="9463" max="9463" width="5.140625" customWidth="1"/>
    <col min="9464" max="9464" width="7.28515625" customWidth="1"/>
    <col min="9465" max="9465" width="38.5703125" customWidth="1"/>
    <col min="9466" max="9466" width="7.140625" customWidth="1"/>
    <col min="9467" max="9467" width="7.5703125" customWidth="1"/>
    <col min="9468" max="9472" width="8.5703125" customWidth="1"/>
    <col min="9473" max="9473" width="9" customWidth="1"/>
    <col min="9474" max="9474" width="9.42578125" customWidth="1"/>
    <col min="9475" max="9475" width="9.28515625" customWidth="1"/>
    <col min="9477" max="9478" width="10" customWidth="1"/>
    <col min="9719" max="9719" width="5.140625" customWidth="1"/>
    <col min="9720" max="9720" width="7.28515625" customWidth="1"/>
    <col min="9721" max="9721" width="38.5703125" customWidth="1"/>
    <col min="9722" max="9722" width="7.140625" customWidth="1"/>
    <col min="9723" max="9723" width="7.5703125" customWidth="1"/>
    <col min="9724" max="9728" width="8.5703125" customWidth="1"/>
    <col min="9729" max="9729" width="9" customWidth="1"/>
    <col min="9730" max="9730" width="9.42578125" customWidth="1"/>
    <col min="9731" max="9731" width="9.28515625" customWidth="1"/>
    <col min="9733" max="9734" width="10" customWidth="1"/>
    <col min="9975" max="9975" width="5.140625" customWidth="1"/>
    <col min="9976" max="9976" width="7.28515625" customWidth="1"/>
    <col min="9977" max="9977" width="38.5703125" customWidth="1"/>
    <col min="9978" max="9978" width="7.140625" customWidth="1"/>
    <col min="9979" max="9979" width="7.5703125" customWidth="1"/>
    <col min="9980" max="9984" width="8.5703125" customWidth="1"/>
    <col min="9985" max="9985" width="9" customWidth="1"/>
    <col min="9986" max="9986" width="9.42578125" customWidth="1"/>
    <col min="9987" max="9987" width="9.28515625" customWidth="1"/>
    <col min="9989" max="9990" width="10" customWidth="1"/>
    <col min="10231" max="10231" width="5.140625" customWidth="1"/>
    <col min="10232" max="10232" width="7.28515625" customWidth="1"/>
    <col min="10233" max="10233" width="38.5703125" customWidth="1"/>
    <col min="10234" max="10234" width="7.140625" customWidth="1"/>
    <col min="10235" max="10235" width="7.5703125" customWidth="1"/>
    <col min="10236" max="10240" width="8.5703125" customWidth="1"/>
    <col min="10241" max="10241" width="9" customWidth="1"/>
    <col min="10242" max="10242" width="9.42578125" customWidth="1"/>
    <col min="10243" max="10243" width="9.28515625" customWidth="1"/>
    <col min="10245" max="10246" width="10" customWidth="1"/>
    <col min="10487" max="10487" width="5.140625" customWidth="1"/>
    <col min="10488" max="10488" width="7.28515625" customWidth="1"/>
    <col min="10489" max="10489" width="38.5703125" customWidth="1"/>
    <col min="10490" max="10490" width="7.140625" customWidth="1"/>
    <col min="10491" max="10491" width="7.5703125" customWidth="1"/>
    <col min="10492" max="10496" width="8.5703125" customWidth="1"/>
    <col min="10497" max="10497" width="9" customWidth="1"/>
    <col min="10498" max="10498" width="9.42578125" customWidth="1"/>
    <col min="10499" max="10499" width="9.28515625" customWidth="1"/>
    <col min="10501" max="10502" width="10" customWidth="1"/>
    <col min="10743" max="10743" width="5.140625" customWidth="1"/>
    <col min="10744" max="10744" width="7.28515625" customWidth="1"/>
    <col min="10745" max="10745" width="38.5703125" customWidth="1"/>
    <col min="10746" max="10746" width="7.140625" customWidth="1"/>
    <col min="10747" max="10747" width="7.5703125" customWidth="1"/>
    <col min="10748" max="10752" width="8.5703125" customWidth="1"/>
    <col min="10753" max="10753" width="9" customWidth="1"/>
    <col min="10754" max="10754" width="9.42578125" customWidth="1"/>
    <col min="10755" max="10755" width="9.28515625" customWidth="1"/>
    <col min="10757" max="10758" width="10" customWidth="1"/>
    <col min="10999" max="10999" width="5.140625" customWidth="1"/>
    <col min="11000" max="11000" width="7.28515625" customWidth="1"/>
    <col min="11001" max="11001" width="38.5703125" customWidth="1"/>
    <col min="11002" max="11002" width="7.140625" customWidth="1"/>
    <col min="11003" max="11003" width="7.5703125" customWidth="1"/>
    <col min="11004" max="11008" width="8.5703125" customWidth="1"/>
    <col min="11009" max="11009" width="9" customWidth="1"/>
    <col min="11010" max="11010" width="9.42578125" customWidth="1"/>
    <col min="11011" max="11011" width="9.28515625" customWidth="1"/>
    <col min="11013" max="11014" width="10" customWidth="1"/>
    <col min="11255" max="11255" width="5.140625" customWidth="1"/>
    <col min="11256" max="11256" width="7.28515625" customWidth="1"/>
    <col min="11257" max="11257" width="38.5703125" customWidth="1"/>
    <col min="11258" max="11258" width="7.140625" customWidth="1"/>
    <col min="11259" max="11259" width="7.5703125" customWidth="1"/>
    <col min="11260" max="11264" width="8.5703125" customWidth="1"/>
    <col min="11265" max="11265" width="9" customWidth="1"/>
    <col min="11266" max="11266" width="9.42578125" customWidth="1"/>
    <col min="11267" max="11267" width="9.28515625" customWidth="1"/>
    <col min="11269" max="11270" width="10" customWidth="1"/>
    <col min="11511" max="11511" width="5.140625" customWidth="1"/>
    <col min="11512" max="11512" width="7.28515625" customWidth="1"/>
    <col min="11513" max="11513" width="38.5703125" customWidth="1"/>
    <col min="11514" max="11514" width="7.140625" customWidth="1"/>
    <col min="11515" max="11515" width="7.5703125" customWidth="1"/>
    <col min="11516" max="11520" width="8.5703125" customWidth="1"/>
    <col min="11521" max="11521" width="9" customWidth="1"/>
    <col min="11522" max="11522" width="9.42578125" customWidth="1"/>
    <col min="11523" max="11523" width="9.28515625" customWidth="1"/>
    <col min="11525" max="11526" width="10" customWidth="1"/>
    <col min="11767" max="11767" width="5.140625" customWidth="1"/>
    <col min="11768" max="11768" width="7.28515625" customWidth="1"/>
    <col min="11769" max="11769" width="38.5703125" customWidth="1"/>
    <col min="11770" max="11770" width="7.140625" customWidth="1"/>
    <col min="11771" max="11771" width="7.5703125" customWidth="1"/>
    <col min="11772" max="11776" width="8.5703125" customWidth="1"/>
    <col min="11777" max="11777" width="9" customWidth="1"/>
    <col min="11778" max="11778" width="9.42578125" customWidth="1"/>
    <col min="11779" max="11779" width="9.28515625" customWidth="1"/>
    <col min="11781" max="11782" width="10" customWidth="1"/>
    <col min="12023" max="12023" width="5.140625" customWidth="1"/>
    <col min="12024" max="12024" width="7.28515625" customWidth="1"/>
    <col min="12025" max="12025" width="38.5703125" customWidth="1"/>
    <col min="12026" max="12026" width="7.140625" customWidth="1"/>
    <col min="12027" max="12027" width="7.5703125" customWidth="1"/>
    <col min="12028" max="12032" width="8.5703125" customWidth="1"/>
    <col min="12033" max="12033" width="9" customWidth="1"/>
    <col min="12034" max="12034" width="9.42578125" customWidth="1"/>
    <col min="12035" max="12035" width="9.28515625" customWidth="1"/>
    <col min="12037" max="12038" width="10" customWidth="1"/>
    <col min="12279" max="12279" width="5.140625" customWidth="1"/>
    <col min="12280" max="12280" width="7.28515625" customWidth="1"/>
    <col min="12281" max="12281" width="38.5703125" customWidth="1"/>
    <col min="12282" max="12282" width="7.140625" customWidth="1"/>
    <col min="12283" max="12283" width="7.5703125" customWidth="1"/>
    <col min="12284" max="12288" width="8.5703125" customWidth="1"/>
    <col min="12289" max="12289" width="9" customWidth="1"/>
    <col min="12290" max="12290" width="9.42578125" customWidth="1"/>
    <col min="12291" max="12291" width="9.28515625" customWidth="1"/>
    <col min="12293" max="12294" width="10" customWidth="1"/>
    <col min="12535" max="12535" width="5.140625" customWidth="1"/>
    <col min="12536" max="12536" width="7.28515625" customWidth="1"/>
    <col min="12537" max="12537" width="38.5703125" customWidth="1"/>
    <col min="12538" max="12538" width="7.140625" customWidth="1"/>
    <col min="12539" max="12539" width="7.5703125" customWidth="1"/>
    <col min="12540" max="12544" width="8.5703125" customWidth="1"/>
    <col min="12545" max="12545" width="9" customWidth="1"/>
    <col min="12546" max="12546" width="9.42578125" customWidth="1"/>
    <col min="12547" max="12547" width="9.28515625" customWidth="1"/>
    <col min="12549" max="12550" width="10" customWidth="1"/>
    <col min="12791" max="12791" width="5.140625" customWidth="1"/>
    <col min="12792" max="12792" width="7.28515625" customWidth="1"/>
    <col min="12793" max="12793" width="38.5703125" customWidth="1"/>
    <col min="12794" max="12794" width="7.140625" customWidth="1"/>
    <col min="12795" max="12795" width="7.5703125" customWidth="1"/>
    <col min="12796" max="12800" width="8.5703125" customWidth="1"/>
    <col min="12801" max="12801" width="9" customWidth="1"/>
    <col min="12802" max="12802" width="9.42578125" customWidth="1"/>
    <col min="12803" max="12803" width="9.28515625" customWidth="1"/>
    <col min="12805" max="12806" width="10" customWidth="1"/>
    <col min="13047" max="13047" width="5.140625" customWidth="1"/>
    <col min="13048" max="13048" width="7.28515625" customWidth="1"/>
    <col min="13049" max="13049" width="38.5703125" customWidth="1"/>
    <col min="13050" max="13050" width="7.140625" customWidth="1"/>
    <col min="13051" max="13051" width="7.5703125" customWidth="1"/>
    <col min="13052" max="13056" width="8.5703125" customWidth="1"/>
    <col min="13057" max="13057" width="9" customWidth="1"/>
    <col min="13058" max="13058" width="9.42578125" customWidth="1"/>
    <col min="13059" max="13059" width="9.28515625" customWidth="1"/>
    <col min="13061" max="13062" width="10" customWidth="1"/>
    <col min="13303" max="13303" width="5.140625" customWidth="1"/>
    <col min="13304" max="13304" width="7.28515625" customWidth="1"/>
    <col min="13305" max="13305" width="38.5703125" customWidth="1"/>
    <col min="13306" max="13306" width="7.140625" customWidth="1"/>
    <col min="13307" max="13307" width="7.5703125" customWidth="1"/>
    <col min="13308" max="13312" width="8.5703125" customWidth="1"/>
    <col min="13313" max="13313" width="9" customWidth="1"/>
    <col min="13314" max="13314" width="9.42578125" customWidth="1"/>
    <col min="13315" max="13315" width="9.28515625" customWidth="1"/>
    <col min="13317" max="13318" width="10" customWidth="1"/>
    <col min="13559" max="13559" width="5.140625" customWidth="1"/>
    <col min="13560" max="13560" width="7.28515625" customWidth="1"/>
    <col min="13561" max="13561" width="38.5703125" customWidth="1"/>
    <col min="13562" max="13562" width="7.140625" customWidth="1"/>
    <col min="13563" max="13563" width="7.5703125" customWidth="1"/>
    <col min="13564" max="13568" width="8.5703125" customWidth="1"/>
    <col min="13569" max="13569" width="9" customWidth="1"/>
    <col min="13570" max="13570" width="9.42578125" customWidth="1"/>
    <col min="13571" max="13571" width="9.28515625" customWidth="1"/>
    <col min="13573" max="13574" width="10" customWidth="1"/>
    <col min="13815" max="13815" width="5.140625" customWidth="1"/>
    <col min="13816" max="13816" width="7.28515625" customWidth="1"/>
    <col min="13817" max="13817" width="38.5703125" customWidth="1"/>
    <col min="13818" max="13818" width="7.140625" customWidth="1"/>
    <col min="13819" max="13819" width="7.5703125" customWidth="1"/>
    <col min="13820" max="13824" width="8.5703125" customWidth="1"/>
    <col min="13825" max="13825" width="9" customWidth="1"/>
    <col min="13826" max="13826" width="9.42578125" customWidth="1"/>
    <col min="13827" max="13827" width="9.28515625" customWidth="1"/>
    <col min="13829" max="13830" width="10" customWidth="1"/>
    <col min="14071" max="14071" width="5.140625" customWidth="1"/>
    <col min="14072" max="14072" width="7.28515625" customWidth="1"/>
    <col min="14073" max="14073" width="38.5703125" customWidth="1"/>
    <col min="14074" max="14074" width="7.140625" customWidth="1"/>
    <col min="14075" max="14075" width="7.5703125" customWidth="1"/>
    <col min="14076" max="14080" width="8.5703125" customWidth="1"/>
    <col min="14081" max="14081" width="9" customWidth="1"/>
    <col min="14082" max="14082" width="9.42578125" customWidth="1"/>
    <col min="14083" max="14083" width="9.28515625" customWidth="1"/>
    <col min="14085" max="14086" width="10" customWidth="1"/>
    <col min="14327" max="14327" width="5.140625" customWidth="1"/>
    <col min="14328" max="14328" width="7.28515625" customWidth="1"/>
    <col min="14329" max="14329" width="38.5703125" customWidth="1"/>
    <col min="14330" max="14330" width="7.140625" customWidth="1"/>
    <col min="14331" max="14331" width="7.5703125" customWidth="1"/>
    <col min="14332" max="14336" width="8.5703125" customWidth="1"/>
    <col min="14337" max="14337" width="9" customWidth="1"/>
    <col min="14338" max="14338" width="9.42578125" customWidth="1"/>
    <col min="14339" max="14339" width="9.28515625" customWidth="1"/>
    <col min="14341" max="14342" width="10" customWidth="1"/>
    <col min="14583" max="14583" width="5.140625" customWidth="1"/>
    <col min="14584" max="14584" width="7.28515625" customWidth="1"/>
    <col min="14585" max="14585" width="38.5703125" customWidth="1"/>
    <col min="14586" max="14586" width="7.140625" customWidth="1"/>
    <col min="14587" max="14587" width="7.5703125" customWidth="1"/>
    <col min="14588" max="14592" width="8.5703125" customWidth="1"/>
    <col min="14593" max="14593" width="9" customWidth="1"/>
    <col min="14594" max="14594" width="9.42578125" customWidth="1"/>
    <col min="14595" max="14595" width="9.28515625" customWidth="1"/>
    <col min="14597" max="14598" width="10" customWidth="1"/>
    <col min="14839" max="14839" width="5.140625" customWidth="1"/>
    <col min="14840" max="14840" width="7.28515625" customWidth="1"/>
    <col min="14841" max="14841" width="38.5703125" customWidth="1"/>
    <col min="14842" max="14842" width="7.140625" customWidth="1"/>
    <col min="14843" max="14843" width="7.5703125" customWidth="1"/>
    <col min="14844" max="14848" width="8.5703125" customWidth="1"/>
    <col min="14849" max="14849" width="9" customWidth="1"/>
    <col min="14850" max="14850" width="9.42578125" customWidth="1"/>
    <col min="14851" max="14851" width="9.28515625" customWidth="1"/>
    <col min="14853" max="14854" width="10" customWidth="1"/>
    <col min="15095" max="15095" width="5.140625" customWidth="1"/>
    <col min="15096" max="15096" width="7.28515625" customWidth="1"/>
    <col min="15097" max="15097" width="38.5703125" customWidth="1"/>
    <col min="15098" max="15098" width="7.140625" customWidth="1"/>
    <col min="15099" max="15099" width="7.5703125" customWidth="1"/>
    <col min="15100" max="15104" width="8.5703125" customWidth="1"/>
    <col min="15105" max="15105" width="9" customWidth="1"/>
    <col min="15106" max="15106" width="9.42578125" customWidth="1"/>
    <col min="15107" max="15107" width="9.28515625" customWidth="1"/>
    <col min="15109" max="15110" width="10" customWidth="1"/>
    <col min="15351" max="15351" width="5.140625" customWidth="1"/>
    <col min="15352" max="15352" width="7.28515625" customWidth="1"/>
    <col min="15353" max="15353" width="38.5703125" customWidth="1"/>
    <col min="15354" max="15354" width="7.140625" customWidth="1"/>
    <col min="15355" max="15355" width="7.5703125" customWidth="1"/>
    <col min="15356" max="15360" width="8.5703125" customWidth="1"/>
    <col min="15361" max="15361" width="9" customWidth="1"/>
    <col min="15362" max="15362" width="9.42578125" customWidth="1"/>
    <col min="15363" max="15363" width="9.28515625" customWidth="1"/>
    <col min="15365" max="15366" width="10" customWidth="1"/>
    <col min="15607" max="15607" width="5.140625" customWidth="1"/>
    <col min="15608" max="15608" width="7.28515625" customWidth="1"/>
    <col min="15609" max="15609" width="38.5703125" customWidth="1"/>
    <col min="15610" max="15610" width="7.140625" customWidth="1"/>
    <col min="15611" max="15611" width="7.5703125" customWidth="1"/>
    <col min="15612" max="15616" width="8.5703125" customWidth="1"/>
    <col min="15617" max="15617" width="9" customWidth="1"/>
    <col min="15618" max="15618" width="9.42578125" customWidth="1"/>
    <col min="15619" max="15619" width="9.28515625" customWidth="1"/>
    <col min="15621" max="15622" width="10" customWidth="1"/>
    <col min="15863" max="15863" width="5.140625" customWidth="1"/>
    <col min="15864" max="15864" width="7.28515625" customWidth="1"/>
    <col min="15865" max="15865" width="38.5703125" customWidth="1"/>
    <col min="15866" max="15866" width="7.140625" customWidth="1"/>
    <col min="15867" max="15867" width="7.5703125" customWidth="1"/>
    <col min="15868" max="15872" width="8.5703125" customWidth="1"/>
    <col min="15873" max="15873" width="9" customWidth="1"/>
    <col min="15874" max="15874" width="9.42578125" customWidth="1"/>
    <col min="15875" max="15875" width="9.28515625" customWidth="1"/>
    <col min="15877" max="15878" width="10" customWidth="1"/>
    <col min="16119" max="16119" width="5.140625" customWidth="1"/>
    <col min="16120" max="16120" width="7.28515625" customWidth="1"/>
    <col min="16121" max="16121" width="38.5703125" customWidth="1"/>
    <col min="16122" max="16122" width="7.140625" customWidth="1"/>
    <col min="16123" max="16123" width="7.5703125" customWidth="1"/>
    <col min="16124" max="16128" width="8.5703125" customWidth="1"/>
    <col min="16129" max="16129" width="9" customWidth="1"/>
    <col min="16130" max="16130" width="9.42578125" customWidth="1"/>
    <col min="16131" max="16131" width="9.28515625" customWidth="1"/>
    <col min="16133" max="16134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Kopsavilkums!B22</f>
        <v>4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56" t="str">
        <f>Kopsavilkums!C22</f>
        <v>Laukumi, labiekārtojuma elementi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tr">
        <f>'1'!$A$9</f>
        <v>Tāme sastādīta 2018.gada tirgus cenās, pamatojoties uz AR daļas rasējumiem.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P26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Kopsavilkums!A35</f>
        <v xml:space="preserve">Tāme sastādīta 2018.gada </v>
      </c>
    </row>
    <row r="12" spans="1:16" s="6" customFormat="1" ht="29.25" customHeight="1" x14ac:dyDescent="0.2">
      <c r="A12" s="198" t="s">
        <v>0</v>
      </c>
      <c r="B12" s="203" t="s">
        <v>12</v>
      </c>
      <c r="C12" s="198" t="s">
        <v>11</v>
      </c>
      <c r="D12" s="203" t="s">
        <v>1</v>
      </c>
      <c r="E12" s="203" t="s">
        <v>2</v>
      </c>
      <c r="F12" s="200" t="s">
        <v>3</v>
      </c>
      <c r="G12" s="201"/>
      <c r="H12" s="201"/>
      <c r="I12" s="201"/>
      <c r="J12" s="201"/>
      <c r="K12" s="202"/>
      <c r="L12" s="200" t="s">
        <v>5</v>
      </c>
      <c r="M12" s="201"/>
      <c r="N12" s="201"/>
      <c r="O12" s="201"/>
      <c r="P12" s="202"/>
    </row>
    <row r="13" spans="1:16" s="6" customFormat="1" ht="58.5" x14ac:dyDescent="0.2">
      <c r="A13" s="199"/>
      <c r="B13" s="204"/>
      <c r="C13" s="199"/>
      <c r="D13" s="204"/>
      <c r="E13" s="204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/>
      <c r="D15" s="89"/>
      <c r="E15" s="93"/>
      <c r="F15" s="81"/>
      <c r="G15" s="67"/>
      <c r="H15" s="67"/>
      <c r="I15" s="67"/>
      <c r="J15" s="67"/>
      <c r="K15" s="95"/>
      <c r="L15" s="98"/>
      <c r="M15" s="68"/>
      <c r="N15" s="68"/>
      <c r="O15" s="68"/>
      <c r="P15" s="69"/>
    </row>
    <row r="16" spans="1:16" s="6" customFormat="1" ht="25.5" x14ac:dyDescent="0.2">
      <c r="A16" s="70">
        <f t="shared" ref="A16" si="1">A15+1</f>
        <v>1</v>
      </c>
      <c r="B16" s="71"/>
      <c r="C16" s="83" t="s">
        <v>153</v>
      </c>
      <c r="D16" s="90" t="s">
        <v>43</v>
      </c>
      <c r="E16" s="28">
        <v>297</v>
      </c>
      <c r="F16" s="87"/>
      <c r="G16" s="72"/>
      <c r="H16" s="72">
        <f>ROUND(F16*G16,2)</f>
        <v>0</v>
      </c>
      <c r="I16" s="72"/>
      <c r="J16" s="72"/>
      <c r="K16" s="96">
        <f>SUM(H16:J16)</f>
        <v>0</v>
      </c>
      <c r="L16" s="99">
        <f>ROUND(E16*F16,2)</f>
        <v>0</v>
      </c>
      <c r="M16" s="72">
        <f>ROUND(E16*H16,2)</f>
        <v>0</v>
      </c>
      <c r="N16" s="72">
        <f>ROUND(E16*I16,2)</f>
        <v>0</v>
      </c>
      <c r="O16" s="72">
        <f>ROUND(E16*J16,2)</f>
        <v>0</v>
      </c>
      <c r="P16" s="73">
        <f>SUM(M16:O16)</f>
        <v>0</v>
      </c>
    </row>
    <row r="17" spans="1:19" s="6" customFormat="1" ht="12.75" x14ac:dyDescent="0.2">
      <c r="A17" s="186">
        <f>A16+1</f>
        <v>2</v>
      </c>
      <c r="B17" s="187"/>
      <c r="C17" s="188" t="s">
        <v>55</v>
      </c>
      <c r="D17" s="90" t="s">
        <v>54</v>
      </c>
      <c r="E17" s="28">
        <f>150*0.2</f>
        <v>30</v>
      </c>
      <c r="F17" s="87"/>
      <c r="G17" s="72"/>
      <c r="H17" s="72">
        <f t="shared" ref="H17:H18" si="2">ROUND(F17*G17,2)</f>
        <v>0</v>
      </c>
      <c r="I17" s="72"/>
      <c r="J17" s="72"/>
      <c r="K17" s="96">
        <f t="shared" ref="K17:K18" si="3">SUM(H17:J17)</f>
        <v>0</v>
      </c>
      <c r="L17" s="99">
        <f t="shared" ref="L17:L18" si="4">ROUND(E17*F17,2)</f>
        <v>0</v>
      </c>
      <c r="M17" s="72">
        <f t="shared" ref="M17:M18" si="5">ROUND(E17*H17,2)</f>
        <v>0</v>
      </c>
      <c r="N17" s="72">
        <f t="shared" ref="N17:N18" si="6">ROUND(E17*I17,2)</f>
        <v>0</v>
      </c>
      <c r="O17" s="72">
        <f t="shared" ref="O17:O18" si="7">ROUND(E17*J17,2)</f>
        <v>0</v>
      </c>
      <c r="P17" s="73">
        <f t="shared" ref="P17:P18" si="8">SUM(M17:O17)</f>
        <v>0</v>
      </c>
    </row>
    <row r="18" spans="1:19" s="6" customFormat="1" ht="12.75" x14ac:dyDescent="0.2">
      <c r="A18" s="186">
        <f t="shared" ref="A18:A24" si="9">A17+1</f>
        <v>3</v>
      </c>
      <c r="B18" s="187"/>
      <c r="C18" s="188" t="s">
        <v>56</v>
      </c>
      <c r="D18" s="90" t="s">
        <v>43</v>
      </c>
      <c r="E18" s="28">
        <v>285</v>
      </c>
      <c r="F18" s="87"/>
      <c r="G18" s="72"/>
      <c r="H18" s="72">
        <f t="shared" si="2"/>
        <v>0</v>
      </c>
      <c r="I18" s="72"/>
      <c r="J18" s="72"/>
      <c r="K18" s="96">
        <f t="shared" si="3"/>
        <v>0</v>
      </c>
      <c r="L18" s="99">
        <f t="shared" si="4"/>
        <v>0</v>
      </c>
      <c r="M18" s="72">
        <f t="shared" si="5"/>
        <v>0</v>
      </c>
      <c r="N18" s="72">
        <f t="shared" si="6"/>
        <v>0</v>
      </c>
      <c r="O18" s="72">
        <f t="shared" si="7"/>
        <v>0</v>
      </c>
      <c r="P18" s="73">
        <f t="shared" si="8"/>
        <v>0</v>
      </c>
    </row>
    <row r="19" spans="1:19" s="6" customFormat="1" ht="12.75" x14ac:dyDescent="0.2">
      <c r="A19" s="186">
        <f t="shared" si="9"/>
        <v>4</v>
      </c>
      <c r="B19" s="187"/>
      <c r="C19" s="188" t="s">
        <v>50</v>
      </c>
      <c r="D19" s="90" t="s">
        <v>44</v>
      </c>
      <c r="E19" s="28">
        <v>21</v>
      </c>
      <c r="F19" s="87"/>
      <c r="G19" s="72"/>
      <c r="H19" s="72">
        <f t="shared" ref="H19:H21" si="10">ROUND(F19*G19,2)</f>
        <v>0</v>
      </c>
      <c r="I19" s="72"/>
      <c r="J19" s="72"/>
      <c r="K19" s="96">
        <f t="shared" ref="K19:K21" si="11">SUM(H19:J19)</f>
        <v>0</v>
      </c>
      <c r="L19" s="99">
        <f t="shared" ref="L19:L21" si="12">ROUND(E19*F19,2)</f>
        <v>0</v>
      </c>
      <c r="M19" s="72">
        <f t="shared" ref="M19:M21" si="13">ROUND(E19*H19,2)</f>
        <v>0</v>
      </c>
      <c r="N19" s="72">
        <f t="shared" ref="N19:N21" si="14">ROUND(E19*I19,2)</f>
        <v>0</v>
      </c>
      <c r="O19" s="72">
        <f t="shared" ref="O19:O21" si="15">ROUND(E19*J19,2)</f>
        <v>0</v>
      </c>
      <c r="P19" s="73">
        <f t="shared" ref="P19:P21" si="16">SUM(M19:O19)</f>
        <v>0</v>
      </c>
    </row>
    <row r="20" spans="1:19" s="6" customFormat="1" ht="12.75" x14ac:dyDescent="0.2">
      <c r="A20" s="186">
        <f t="shared" si="9"/>
        <v>5</v>
      </c>
      <c r="B20" s="187"/>
      <c r="C20" s="188" t="s">
        <v>51</v>
      </c>
      <c r="D20" s="90" t="s">
        <v>44</v>
      </c>
      <c r="E20" s="28">
        <v>8</v>
      </c>
      <c r="F20" s="87"/>
      <c r="G20" s="72"/>
      <c r="H20" s="72">
        <f t="shared" si="10"/>
        <v>0</v>
      </c>
      <c r="I20" s="72"/>
      <c r="J20" s="72"/>
      <c r="K20" s="96">
        <f t="shared" si="11"/>
        <v>0</v>
      </c>
      <c r="L20" s="99">
        <f t="shared" si="12"/>
        <v>0</v>
      </c>
      <c r="M20" s="72">
        <f t="shared" si="13"/>
        <v>0</v>
      </c>
      <c r="N20" s="72">
        <f t="shared" si="14"/>
        <v>0</v>
      </c>
      <c r="O20" s="72">
        <f t="shared" si="15"/>
        <v>0</v>
      </c>
      <c r="P20" s="73">
        <f t="shared" si="16"/>
        <v>0</v>
      </c>
    </row>
    <row r="21" spans="1:19" s="6" customFormat="1" ht="12.75" x14ac:dyDescent="0.2">
      <c r="A21" s="186">
        <f t="shared" si="9"/>
        <v>6</v>
      </c>
      <c r="B21" s="187"/>
      <c r="C21" s="188" t="s">
        <v>52</v>
      </c>
      <c r="D21" s="90" t="s">
        <v>44</v>
      </c>
      <c r="E21" s="28">
        <v>8</v>
      </c>
      <c r="F21" s="87"/>
      <c r="G21" s="72"/>
      <c r="H21" s="72">
        <f t="shared" si="10"/>
        <v>0</v>
      </c>
      <c r="I21" s="72"/>
      <c r="J21" s="72"/>
      <c r="K21" s="96">
        <f t="shared" si="11"/>
        <v>0</v>
      </c>
      <c r="L21" s="99">
        <f t="shared" si="12"/>
        <v>0</v>
      </c>
      <c r="M21" s="72">
        <f t="shared" si="13"/>
        <v>0</v>
      </c>
      <c r="N21" s="72">
        <f t="shared" si="14"/>
        <v>0</v>
      </c>
      <c r="O21" s="72">
        <f t="shared" si="15"/>
        <v>0</v>
      </c>
      <c r="P21" s="73">
        <f t="shared" si="16"/>
        <v>0</v>
      </c>
    </row>
    <row r="22" spans="1:19" s="6" customFormat="1" ht="12.75" x14ac:dyDescent="0.2">
      <c r="A22" s="186">
        <f t="shared" si="9"/>
        <v>7</v>
      </c>
      <c r="B22" s="187"/>
      <c r="C22" s="188" t="s">
        <v>85</v>
      </c>
      <c r="D22" s="90" t="s">
        <v>44</v>
      </c>
      <c r="E22" s="28">
        <v>1</v>
      </c>
      <c r="F22" s="87"/>
      <c r="G22" s="72"/>
      <c r="H22" s="72">
        <f t="shared" ref="H22" si="17">ROUND(F22*G22,2)</f>
        <v>0</v>
      </c>
      <c r="I22" s="72"/>
      <c r="J22" s="72"/>
      <c r="K22" s="96">
        <f t="shared" ref="K22" si="18">SUM(H22:J22)</f>
        <v>0</v>
      </c>
      <c r="L22" s="99">
        <f t="shared" ref="L22" si="19">ROUND(E22*F22,2)</f>
        <v>0</v>
      </c>
      <c r="M22" s="72">
        <f t="shared" ref="M22" si="20">ROUND(E22*H22,2)</f>
        <v>0</v>
      </c>
      <c r="N22" s="72">
        <f t="shared" ref="N22" si="21">ROUND(E22*I22,2)</f>
        <v>0</v>
      </c>
      <c r="O22" s="72">
        <f t="shared" ref="O22" si="22">ROUND(E22*J22,2)</f>
        <v>0</v>
      </c>
      <c r="P22" s="73">
        <f t="shared" ref="P22" si="23">SUM(M22:O22)</f>
        <v>0</v>
      </c>
    </row>
    <row r="23" spans="1:19" s="6" customFormat="1" ht="12.75" x14ac:dyDescent="0.2">
      <c r="A23" s="186">
        <f t="shared" si="9"/>
        <v>8</v>
      </c>
      <c r="B23" s="187"/>
      <c r="C23" s="188" t="s">
        <v>53</v>
      </c>
      <c r="D23" s="189" t="s">
        <v>44</v>
      </c>
      <c r="E23" s="191">
        <v>8</v>
      </c>
      <c r="F23" s="190"/>
      <c r="G23" s="72"/>
      <c r="H23" s="72">
        <f t="shared" ref="H23" si="24">ROUND(F23*G23,2)</f>
        <v>0</v>
      </c>
      <c r="I23" s="72"/>
      <c r="J23" s="72"/>
      <c r="K23" s="96">
        <f t="shared" ref="K23" si="25">SUM(H23:J23)</f>
        <v>0</v>
      </c>
      <c r="L23" s="99">
        <f t="shared" ref="L23" si="26">ROUND(E23*F23,2)</f>
        <v>0</v>
      </c>
      <c r="M23" s="72">
        <f t="shared" ref="M23" si="27">ROUND(E23*H23,2)</f>
        <v>0</v>
      </c>
      <c r="N23" s="72">
        <f t="shared" ref="N23" si="28">ROUND(E23*I23,2)</f>
        <v>0</v>
      </c>
      <c r="O23" s="72">
        <f t="shared" ref="O23" si="29">ROUND(E23*J23,2)</f>
        <v>0</v>
      </c>
      <c r="P23" s="73">
        <f t="shared" ref="P23" si="30">SUM(M23:O23)</f>
        <v>0</v>
      </c>
    </row>
    <row r="24" spans="1:19" s="6" customFormat="1" ht="12.75" x14ac:dyDescent="0.2">
      <c r="A24" s="186">
        <f t="shared" si="9"/>
        <v>9</v>
      </c>
      <c r="B24" s="187"/>
      <c r="C24" s="188" t="s">
        <v>57</v>
      </c>
      <c r="D24" s="189" t="s">
        <v>44</v>
      </c>
      <c r="E24" s="191">
        <v>1</v>
      </c>
      <c r="F24" s="190"/>
      <c r="G24" s="72"/>
      <c r="H24" s="72">
        <f t="shared" ref="H24" si="31">ROUND(F24*G24,2)</f>
        <v>0</v>
      </c>
      <c r="I24" s="72"/>
      <c r="J24" s="72"/>
      <c r="K24" s="96">
        <f t="shared" ref="K24" si="32">SUM(H24:J24)</f>
        <v>0</v>
      </c>
      <c r="L24" s="99">
        <f t="shared" ref="L24" si="33">ROUND(E24*F24,2)</f>
        <v>0</v>
      </c>
      <c r="M24" s="72">
        <f t="shared" ref="M24" si="34">ROUND(E24*H24,2)</f>
        <v>0</v>
      </c>
      <c r="N24" s="72">
        <f t="shared" ref="N24" si="35">ROUND(E24*I24,2)</f>
        <v>0</v>
      </c>
      <c r="O24" s="72">
        <f t="shared" ref="O24" si="36">ROUND(E24*J24,2)</f>
        <v>0</v>
      </c>
      <c r="P24" s="73">
        <f t="shared" ref="P24" si="37">SUM(M24:O24)</f>
        <v>0</v>
      </c>
    </row>
    <row r="25" spans="1:19" x14ac:dyDescent="0.25">
      <c r="A25" s="75"/>
      <c r="B25" s="76"/>
      <c r="C25" s="86"/>
      <c r="D25" s="92"/>
      <c r="E25" s="94"/>
      <c r="F25" s="88"/>
      <c r="G25" s="78"/>
      <c r="H25" s="79"/>
      <c r="I25" s="79"/>
      <c r="J25" s="79"/>
      <c r="K25" s="97"/>
      <c r="L25" s="100"/>
      <c r="M25" s="77"/>
      <c r="N25" s="77"/>
      <c r="O25" s="77"/>
      <c r="P25" s="80"/>
      <c r="Q25" s="6"/>
    </row>
    <row r="26" spans="1:19" x14ac:dyDescent="0.25">
      <c r="A26" s="35"/>
      <c r="B26" s="205" t="s">
        <v>223</v>
      </c>
      <c r="C26" s="206"/>
      <c r="D26" s="206"/>
      <c r="E26" s="206"/>
      <c r="F26" s="206"/>
      <c r="G26" s="206"/>
      <c r="H26" s="206"/>
      <c r="I26" s="206"/>
      <c r="J26" s="206"/>
      <c r="K26" s="207"/>
      <c r="L26" s="21">
        <f>SUM(L15:L25)</f>
        <v>0</v>
      </c>
      <c r="M26" s="21">
        <f>SUM(M15:M25)</f>
        <v>0</v>
      </c>
      <c r="N26" s="21">
        <f>SUM(N15:N25)</f>
        <v>0</v>
      </c>
      <c r="O26" s="21">
        <f>SUM(O15:O25)</f>
        <v>0</v>
      </c>
      <c r="P26" s="21">
        <f>SUM(P15:P25)</f>
        <v>0</v>
      </c>
      <c r="Q26" s="9"/>
      <c r="S26" s="9"/>
    </row>
    <row r="27" spans="1:19" x14ac:dyDescent="0.25">
      <c r="A27" s="37" t="s">
        <v>234</v>
      </c>
      <c r="B27" s="38"/>
      <c r="C27" s="196" t="s">
        <v>235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9"/>
    </row>
    <row r="28" spans="1:19" x14ac:dyDescent="0.25">
      <c r="A28" s="55"/>
      <c r="B28" s="52"/>
      <c r="C28" s="197" t="s">
        <v>236</v>
      </c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9"/>
    </row>
    <row r="29" spans="1:19" x14ac:dyDescent="0.25">
      <c r="A29" s="55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9"/>
    </row>
    <row r="30" spans="1:19" x14ac:dyDescent="0.25">
      <c r="Q30" s="9"/>
    </row>
    <row r="31" spans="1:19" x14ac:dyDescent="0.25">
      <c r="A31" s="62" t="str">
        <f>Kopsavilkums!A33</f>
        <v xml:space="preserve">Sastādīja:_____________________  , 2018.gada </v>
      </c>
      <c r="B31" s="40"/>
      <c r="C31" s="40"/>
      <c r="D31" s="40"/>
      <c r="E31" s="40"/>
      <c r="F31" s="40"/>
      <c r="G31" s="40"/>
      <c r="H31" s="40"/>
      <c r="I31" s="63"/>
      <c r="J31" s="40"/>
      <c r="K31" s="40"/>
      <c r="L31" s="40"/>
      <c r="M31" s="40"/>
      <c r="N31" s="40"/>
      <c r="O31" s="40"/>
      <c r="P31" s="40"/>
      <c r="Q31" s="3"/>
      <c r="R31" s="3"/>
    </row>
    <row r="32" spans="1:19" x14ac:dyDescent="0.25">
      <c r="A32" s="57" t="str">
        <f>Kopsavilkums!A34</f>
        <v>(paraksts un tā atšifrējums, datums)</v>
      </c>
      <c r="B32" s="64"/>
      <c r="C32" s="64"/>
      <c r="D32" s="64"/>
      <c r="E32" s="64"/>
      <c r="F32" s="64"/>
      <c r="G32" s="64"/>
      <c r="H32" s="64"/>
      <c r="I32" s="63"/>
      <c r="J32" s="40"/>
      <c r="K32" s="40"/>
      <c r="L32" s="40"/>
      <c r="M32" s="40"/>
      <c r="N32" s="40"/>
      <c r="O32" s="40"/>
      <c r="P32" s="40"/>
      <c r="Q32" s="3"/>
      <c r="R32" s="3"/>
    </row>
    <row r="33" spans="1:16" s="10" customFormat="1" x14ac:dyDescent="0.25">
      <c r="A33" s="63" t="str">
        <f>Kopsavilkums!A35</f>
        <v xml:space="preserve">Tāme sastādīta 2018.gada </v>
      </c>
      <c r="B33" s="63"/>
      <c r="C33" s="63"/>
      <c r="D33" s="63"/>
      <c r="E33" s="63"/>
      <c r="F33" s="63"/>
      <c r="G33" s="63"/>
      <c r="H33" s="63"/>
      <c r="I33" s="39"/>
      <c r="J33" s="42"/>
      <c r="K33" s="42"/>
      <c r="L33" s="42"/>
      <c r="M33" s="42"/>
      <c r="N33" s="42"/>
      <c r="O33" s="42"/>
      <c r="P33" s="42"/>
    </row>
    <row r="34" spans="1:16" s="10" customFormat="1" ht="12.75" x14ac:dyDescent="0.2">
      <c r="A34" s="11"/>
      <c r="B34" s="8"/>
      <c r="C34" s="8"/>
      <c r="D34" s="11"/>
      <c r="E34" s="11"/>
      <c r="F34" s="11"/>
      <c r="G34" s="11"/>
      <c r="H34" s="11"/>
      <c r="I34" s="11"/>
      <c r="J34" s="11"/>
      <c r="K34" s="11"/>
    </row>
    <row r="35" spans="1:16" s="11" customFormat="1" x14ac:dyDescent="0.25">
      <c r="A35" s="62" t="str">
        <f>Kopsavilkums!A37</f>
        <v xml:space="preserve">Pārbaudīja:_____________________ , 2018.gada </v>
      </c>
      <c r="B35" s="40"/>
      <c r="C35" s="40"/>
      <c r="D35" s="40"/>
      <c r="E35" s="40"/>
      <c r="F35" s="40"/>
      <c r="G35" s="40"/>
      <c r="H35" s="40"/>
      <c r="I35" s="12"/>
      <c r="J35" s="12"/>
      <c r="K35" s="12"/>
      <c r="L35" s="3"/>
      <c r="M35" s="3"/>
      <c r="N35" s="3"/>
      <c r="O35" s="3"/>
      <c r="P35" s="12"/>
    </row>
    <row r="36" spans="1:16" s="7" customFormat="1" ht="12.75" x14ac:dyDescent="0.2">
      <c r="A36" s="57" t="str">
        <f>Kopsavilkums!A38</f>
        <v>(paraksts un tā atšifrējums, datums)</v>
      </c>
      <c r="B36" s="64"/>
      <c r="C36" s="64"/>
      <c r="D36" s="64"/>
      <c r="E36" s="64"/>
      <c r="F36" s="64"/>
      <c r="G36" s="64"/>
      <c r="H36" s="64"/>
      <c r="I36" s="3"/>
      <c r="J36" s="3"/>
      <c r="K36" s="3"/>
      <c r="L36" s="3"/>
    </row>
    <row r="37" spans="1:16" x14ac:dyDescent="0.25">
      <c r="A37" s="63" t="str">
        <f>Kopsavilkums!A39</f>
        <v xml:space="preserve">Sertifikāta Nr. </v>
      </c>
      <c r="B37" s="42"/>
      <c r="C37" s="42"/>
      <c r="D37" s="42"/>
      <c r="E37" s="42"/>
      <c r="F37" s="42"/>
      <c r="G37" s="42"/>
      <c r="H37" s="42"/>
      <c r="M37"/>
      <c r="N37"/>
      <c r="O37"/>
      <c r="P37"/>
    </row>
    <row r="38" spans="1:16" x14ac:dyDescent="0.25">
      <c r="H38" s="65"/>
      <c r="I38" s="65"/>
      <c r="J38" s="65"/>
      <c r="K38" s="65"/>
      <c r="L38" s="65"/>
      <c r="N38" s="65"/>
      <c r="O38" s="65"/>
      <c r="P38" s="46" t="s">
        <v>22</v>
      </c>
    </row>
    <row r="39" spans="1:16" x14ac:dyDescent="0.25">
      <c r="M39"/>
      <c r="N39"/>
      <c r="O39"/>
      <c r="P39"/>
    </row>
  </sheetData>
  <mergeCells count="8">
    <mergeCell ref="L12:P12"/>
    <mergeCell ref="B26:K26"/>
    <mergeCell ref="A12:A13"/>
    <mergeCell ref="B12:B13"/>
    <mergeCell ref="C12:C13"/>
    <mergeCell ref="D12:D13"/>
    <mergeCell ref="E12:E13"/>
    <mergeCell ref="F12:K12"/>
  </mergeCells>
  <pageMargins left="0.25" right="0.25" top="0.75" bottom="0.75" header="0.3" footer="0.3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71"/>
  <sheetViews>
    <sheetView topLeftCell="A31" zoomScale="130" zoomScaleNormal="130" workbookViewId="0">
      <selection activeCell="A59" sqref="A59:C60"/>
    </sheetView>
  </sheetViews>
  <sheetFormatPr defaultRowHeight="15" x14ac:dyDescent="0.25"/>
  <cols>
    <col min="1" max="2" width="4.28515625" style="3" customWidth="1"/>
    <col min="3" max="3" width="37.14062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10.42578125" bestFit="1" customWidth="1"/>
    <col min="18" max="18" width="9.5703125" bestFit="1" customWidth="1"/>
    <col min="247" max="247" width="5.140625" customWidth="1"/>
    <col min="248" max="248" width="7.28515625" customWidth="1"/>
    <col min="249" max="249" width="38.5703125" customWidth="1"/>
    <col min="250" max="250" width="7.140625" customWidth="1"/>
    <col min="251" max="251" width="7.5703125" customWidth="1"/>
    <col min="252" max="256" width="8.5703125" customWidth="1"/>
    <col min="257" max="257" width="9" customWidth="1"/>
    <col min="258" max="258" width="9.42578125" customWidth="1"/>
    <col min="259" max="259" width="9.28515625" customWidth="1"/>
    <col min="261" max="262" width="10" customWidth="1"/>
    <col min="503" max="503" width="5.140625" customWidth="1"/>
    <col min="504" max="504" width="7.28515625" customWidth="1"/>
    <col min="505" max="505" width="38.5703125" customWidth="1"/>
    <col min="506" max="506" width="7.140625" customWidth="1"/>
    <col min="507" max="507" width="7.5703125" customWidth="1"/>
    <col min="508" max="512" width="8.5703125" customWidth="1"/>
    <col min="513" max="513" width="9" customWidth="1"/>
    <col min="514" max="514" width="9.42578125" customWidth="1"/>
    <col min="515" max="515" width="9.28515625" customWidth="1"/>
    <col min="517" max="518" width="10" customWidth="1"/>
    <col min="759" max="759" width="5.140625" customWidth="1"/>
    <col min="760" max="760" width="7.28515625" customWidth="1"/>
    <col min="761" max="761" width="38.5703125" customWidth="1"/>
    <col min="762" max="762" width="7.140625" customWidth="1"/>
    <col min="763" max="763" width="7.5703125" customWidth="1"/>
    <col min="764" max="768" width="8.5703125" customWidth="1"/>
    <col min="769" max="769" width="9" customWidth="1"/>
    <col min="770" max="770" width="9.42578125" customWidth="1"/>
    <col min="771" max="771" width="9.28515625" customWidth="1"/>
    <col min="773" max="774" width="10" customWidth="1"/>
    <col min="1015" max="1015" width="5.140625" customWidth="1"/>
    <col min="1016" max="1016" width="7.28515625" customWidth="1"/>
    <col min="1017" max="1017" width="38.5703125" customWidth="1"/>
    <col min="1018" max="1018" width="7.140625" customWidth="1"/>
    <col min="1019" max="1019" width="7.5703125" customWidth="1"/>
    <col min="1020" max="1024" width="8.5703125" customWidth="1"/>
    <col min="1025" max="1025" width="9" customWidth="1"/>
    <col min="1026" max="1026" width="9.42578125" customWidth="1"/>
    <col min="1027" max="1027" width="9.28515625" customWidth="1"/>
    <col min="1029" max="1030" width="10" customWidth="1"/>
    <col min="1271" max="1271" width="5.140625" customWidth="1"/>
    <col min="1272" max="1272" width="7.28515625" customWidth="1"/>
    <col min="1273" max="1273" width="38.5703125" customWidth="1"/>
    <col min="1274" max="1274" width="7.140625" customWidth="1"/>
    <col min="1275" max="1275" width="7.5703125" customWidth="1"/>
    <col min="1276" max="1280" width="8.5703125" customWidth="1"/>
    <col min="1281" max="1281" width="9" customWidth="1"/>
    <col min="1282" max="1282" width="9.42578125" customWidth="1"/>
    <col min="1283" max="1283" width="9.28515625" customWidth="1"/>
    <col min="1285" max="1286" width="10" customWidth="1"/>
    <col min="1527" max="1527" width="5.140625" customWidth="1"/>
    <col min="1528" max="1528" width="7.28515625" customWidth="1"/>
    <col min="1529" max="1529" width="38.5703125" customWidth="1"/>
    <col min="1530" max="1530" width="7.140625" customWidth="1"/>
    <col min="1531" max="1531" width="7.5703125" customWidth="1"/>
    <col min="1532" max="1536" width="8.5703125" customWidth="1"/>
    <col min="1537" max="1537" width="9" customWidth="1"/>
    <col min="1538" max="1538" width="9.42578125" customWidth="1"/>
    <col min="1539" max="1539" width="9.28515625" customWidth="1"/>
    <col min="1541" max="1542" width="10" customWidth="1"/>
    <col min="1783" max="1783" width="5.140625" customWidth="1"/>
    <col min="1784" max="1784" width="7.28515625" customWidth="1"/>
    <col min="1785" max="1785" width="38.5703125" customWidth="1"/>
    <col min="1786" max="1786" width="7.140625" customWidth="1"/>
    <col min="1787" max="1787" width="7.5703125" customWidth="1"/>
    <col min="1788" max="1792" width="8.5703125" customWidth="1"/>
    <col min="1793" max="1793" width="9" customWidth="1"/>
    <col min="1794" max="1794" width="9.42578125" customWidth="1"/>
    <col min="1795" max="1795" width="9.28515625" customWidth="1"/>
    <col min="1797" max="1798" width="10" customWidth="1"/>
    <col min="2039" max="2039" width="5.140625" customWidth="1"/>
    <col min="2040" max="2040" width="7.28515625" customWidth="1"/>
    <col min="2041" max="2041" width="38.5703125" customWidth="1"/>
    <col min="2042" max="2042" width="7.140625" customWidth="1"/>
    <col min="2043" max="2043" width="7.5703125" customWidth="1"/>
    <col min="2044" max="2048" width="8.5703125" customWidth="1"/>
    <col min="2049" max="2049" width="9" customWidth="1"/>
    <col min="2050" max="2050" width="9.42578125" customWidth="1"/>
    <col min="2051" max="2051" width="9.28515625" customWidth="1"/>
    <col min="2053" max="2054" width="10" customWidth="1"/>
    <col min="2295" max="2295" width="5.140625" customWidth="1"/>
    <col min="2296" max="2296" width="7.28515625" customWidth="1"/>
    <col min="2297" max="2297" width="38.5703125" customWidth="1"/>
    <col min="2298" max="2298" width="7.140625" customWidth="1"/>
    <col min="2299" max="2299" width="7.5703125" customWidth="1"/>
    <col min="2300" max="2304" width="8.5703125" customWidth="1"/>
    <col min="2305" max="2305" width="9" customWidth="1"/>
    <col min="2306" max="2306" width="9.42578125" customWidth="1"/>
    <col min="2307" max="2307" width="9.28515625" customWidth="1"/>
    <col min="2309" max="2310" width="10" customWidth="1"/>
    <col min="2551" max="2551" width="5.140625" customWidth="1"/>
    <col min="2552" max="2552" width="7.28515625" customWidth="1"/>
    <col min="2553" max="2553" width="38.5703125" customWidth="1"/>
    <col min="2554" max="2554" width="7.140625" customWidth="1"/>
    <col min="2555" max="2555" width="7.5703125" customWidth="1"/>
    <col min="2556" max="2560" width="8.5703125" customWidth="1"/>
    <col min="2561" max="2561" width="9" customWidth="1"/>
    <col min="2562" max="2562" width="9.42578125" customWidth="1"/>
    <col min="2563" max="2563" width="9.28515625" customWidth="1"/>
    <col min="2565" max="2566" width="10" customWidth="1"/>
    <col min="2807" max="2807" width="5.140625" customWidth="1"/>
    <col min="2808" max="2808" width="7.28515625" customWidth="1"/>
    <col min="2809" max="2809" width="38.5703125" customWidth="1"/>
    <col min="2810" max="2810" width="7.140625" customWidth="1"/>
    <col min="2811" max="2811" width="7.5703125" customWidth="1"/>
    <col min="2812" max="2816" width="8.5703125" customWidth="1"/>
    <col min="2817" max="2817" width="9" customWidth="1"/>
    <col min="2818" max="2818" width="9.42578125" customWidth="1"/>
    <col min="2819" max="2819" width="9.28515625" customWidth="1"/>
    <col min="2821" max="2822" width="10" customWidth="1"/>
    <col min="3063" max="3063" width="5.140625" customWidth="1"/>
    <col min="3064" max="3064" width="7.28515625" customWidth="1"/>
    <col min="3065" max="3065" width="38.5703125" customWidth="1"/>
    <col min="3066" max="3066" width="7.140625" customWidth="1"/>
    <col min="3067" max="3067" width="7.5703125" customWidth="1"/>
    <col min="3068" max="3072" width="8.5703125" customWidth="1"/>
    <col min="3073" max="3073" width="9" customWidth="1"/>
    <col min="3074" max="3074" width="9.42578125" customWidth="1"/>
    <col min="3075" max="3075" width="9.28515625" customWidth="1"/>
    <col min="3077" max="3078" width="10" customWidth="1"/>
    <col min="3319" max="3319" width="5.140625" customWidth="1"/>
    <col min="3320" max="3320" width="7.28515625" customWidth="1"/>
    <col min="3321" max="3321" width="38.5703125" customWidth="1"/>
    <col min="3322" max="3322" width="7.140625" customWidth="1"/>
    <col min="3323" max="3323" width="7.5703125" customWidth="1"/>
    <col min="3324" max="3328" width="8.5703125" customWidth="1"/>
    <col min="3329" max="3329" width="9" customWidth="1"/>
    <col min="3330" max="3330" width="9.42578125" customWidth="1"/>
    <col min="3331" max="3331" width="9.28515625" customWidth="1"/>
    <col min="3333" max="3334" width="10" customWidth="1"/>
    <col min="3575" max="3575" width="5.140625" customWidth="1"/>
    <col min="3576" max="3576" width="7.28515625" customWidth="1"/>
    <col min="3577" max="3577" width="38.5703125" customWidth="1"/>
    <col min="3578" max="3578" width="7.140625" customWidth="1"/>
    <col min="3579" max="3579" width="7.5703125" customWidth="1"/>
    <col min="3580" max="3584" width="8.5703125" customWidth="1"/>
    <col min="3585" max="3585" width="9" customWidth="1"/>
    <col min="3586" max="3586" width="9.42578125" customWidth="1"/>
    <col min="3587" max="3587" width="9.28515625" customWidth="1"/>
    <col min="3589" max="3590" width="10" customWidth="1"/>
    <col min="3831" max="3831" width="5.140625" customWidth="1"/>
    <col min="3832" max="3832" width="7.28515625" customWidth="1"/>
    <col min="3833" max="3833" width="38.5703125" customWidth="1"/>
    <col min="3834" max="3834" width="7.140625" customWidth="1"/>
    <col min="3835" max="3835" width="7.5703125" customWidth="1"/>
    <col min="3836" max="3840" width="8.5703125" customWidth="1"/>
    <col min="3841" max="3841" width="9" customWidth="1"/>
    <col min="3842" max="3842" width="9.42578125" customWidth="1"/>
    <col min="3843" max="3843" width="9.28515625" customWidth="1"/>
    <col min="3845" max="3846" width="10" customWidth="1"/>
    <col min="4087" max="4087" width="5.140625" customWidth="1"/>
    <col min="4088" max="4088" width="7.28515625" customWidth="1"/>
    <col min="4089" max="4089" width="38.5703125" customWidth="1"/>
    <col min="4090" max="4090" width="7.140625" customWidth="1"/>
    <col min="4091" max="4091" width="7.5703125" customWidth="1"/>
    <col min="4092" max="4096" width="8.5703125" customWidth="1"/>
    <col min="4097" max="4097" width="9" customWidth="1"/>
    <col min="4098" max="4098" width="9.42578125" customWidth="1"/>
    <col min="4099" max="4099" width="9.28515625" customWidth="1"/>
    <col min="4101" max="4102" width="10" customWidth="1"/>
    <col min="4343" max="4343" width="5.140625" customWidth="1"/>
    <col min="4344" max="4344" width="7.28515625" customWidth="1"/>
    <col min="4345" max="4345" width="38.5703125" customWidth="1"/>
    <col min="4346" max="4346" width="7.140625" customWidth="1"/>
    <col min="4347" max="4347" width="7.5703125" customWidth="1"/>
    <col min="4348" max="4352" width="8.5703125" customWidth="1"/>
    <col min="4353" max="4353" width="9" customWidth="1"/>
    <col min="4354" max="4354" width="9.42578125" customWidth="1"/>
    <col min="4355" max="4355" width="9.28515625" customWidth="1"/>
    <col min="4357" max="4358" width="10" customWidth="1"/>
    <col min="4599" max="4599" width="5.140625" customWidth="1"/>
    <col min="4600" max="4600" width="7.28515625" customWidth="1"/>
    <col min="4601" max="4601" width="38.5703125" customWidth="1"/>
    <col min="4602" max="4602" width="7.140625" customWidth="1"/>
    <col min="4603" max="4603" width="7.5703125" customWidth="1"/>
    <col min="4604" max="4608" width="8.5703125" customWidth="1"/>
    <col min="4609" max="4609" width="9" customWidth="1"/>
    <col min="4610" max="4610" width="9.42578125" customWidth="1"/>
    <col min="4611" max="4611" width="9.28515625" customWidth="1"/>
    <col min="4613" max="4614" width="10" customWidth="1"/>
    <col min="4855" max="4855" width="5.140625" customWidth="1"/>
    <col min="4856" max="4856" width="7.28515625" customWidth="1"/>
    <col min="4857" max="4857" width="38.5703125" customWidth="1"/>
    <col min="4858" max="4858" width="7.140625" customWidth="1"/>
    <col min="4859" max="4859" width="7.5703125" customWidth="1"/>
    <col min="4860" max="4864" width="8.5703125" customWidth="1"/>
    <col min="4865" max="4865" width="9" customWidth="1"/>
    <col min="4866" max="4866" width="9.42578125" customWidth="1"/>
    <col min="4867" max="4867" width="9.28515625" customWidth="1"/>
    <col min="4869" max="4870" width="10" customWidth="1"/>
    <col min="5111" max="5111" width="5.140625" customWidth="1"/>
    <col min="5112" max="5112" width="7.28515625" customWidth="1"/>
    <col min="5113" max="5113" width="38.5703125" customWidth="1"/>
    <col min="5114" max="5114" width="7.140625" customWidth="1"/>
    <col min="5115" max="5115" width="7.5703125" customWidth="1"/>
    <col min="5116" max="5120" width="8.5703125" customWidth="1"/>
    <col min="5121" max="5121" width="9" customWidth="1"/>
    <col min="5122" max="5122" width="9.42578125" customWidth="1"/>
    <col min="5123" max="5123" width="9.28515625" customWidth="1"/>
    <col min="5125" max="5126" width="10" customWidth="1"/>
    <col min="5367" max="5367" width="5.140625" customWidth="1"/>
    <col min="5368" max="5368" width="7.28515625" customWidth="1"/>
    <col min="5369" max="5369" width="38.5703125" customWidth="1"/>
    <col min="5370" max="5370" width="7.140625" customWidth="1"/>
    <col min="5371" max="5371" width="7.5703125" customWidth="1"/>
    <col min="5372" max="5376" width="8.5703125" customWidth="1"/>
    <col min="5377" max="5377" width="9" customWidth="1"/>
    <col min="5378" max="5378" width="9.42578125" customWidth="1"/>
    <col min="5379" max="5379" width="9.28515625" customWidth="1"/>
    <col min="5381" max="5382" width="10" customWidth="1"/>
    <col min="5623" max="5623" width="5.140625" customWidth="1"/>
    <col min="5624" max="5624" width="7.28515625" customWidth="1"/>
    <col min="5625" max="5625" width="38.5703125" customWidth="1"/>
    <col min="5626" max="5626" width="7.140625" customWidth="1"/>
    <col min="5627" max="5627" width="7.5703125" customWidth="1"/>
    <col min="5628" max="5632" width="8.5703125" customWidth="1"/>
    <col min="5633" max="5633" width="9" customWidth="1"/>
    <col min="5634" max="5634" width="9.42578125" customWidth="1"/>
    <col min="5635" max="5635" width="9.28515625" customWidth="1"/>
    <col min="5637" max="5638" width="10" customWidth="1"/>
    <col min="5879" max="5879" width="5.140625" customWidth="1"/>
    <col min="5880" max="5880" width="7.28515625" customWidth="1"/>
    <col min="5881" max="5881" width="38.5703125" customWidth="1"/>
    <col min="5882" max="5882" width="7.140625" customWidth="1"/>
    <col min="5883" max="5883" width="7.5703125" customWidth="1"/>
    <col min="5884" max="5888" width="8.5703125" customWidth="1"/>
    <col min="5889" max="5889" width="9" customWidth="1"/>
    <col min="5890" max="5890" width="9.42578125" customWidth="1"/>
    <col min="5891" max="5891" width="9.28515625" customWidth="1"/>
    <col min="5893" max="5894" width="10" customWidth="1"/>
    <col min="6135" max="6135" width="5.140625" customWidth="1"/>
    <col min="6136" max="6136" width="7.28515625" customWidth="1"/>
    <col min="6137" max="6137" width="38.5703125" customWidth="1"/>
    <col min="6138" max="6138" width="7.140625" customWidth="1"/>
    <col min="6139" max="6139" width="7.5703125" customWidth="1"/>
    <col min="6140" max="6144" width="8.5703125" customWidth="1"/>
    <col min="6145" max="6145" width="9" customWidth="1"/>
    <col min="6146" max="6146" width="9.42578125" customWidth="1"/>
    <col min="6147" max="6147" width="9.28515625" customWidth="1"/>
    <col min="6149" max="6150" width="10" customWidth="1"/>
    <col min="6391" max="6391" width="5.140625" customWidth="1"/>
    <col min="6392" max="6392" width="7.28515625" customWidth="1"/>
    <col min="6393" max="6393" width="38.5703125" customWidth="1"/>
    <col min="6394" max="6394" width="7.140625" customWidth="1"/>
    <col min="6395" max="6395" width="7.5703125" customWidth="1"/>
    <col min="6396" max="6400" width="8.5703125" customWidth="1"/>
    <col min="6401" max="6401" width="9" customWidth="1"/>
    <col min="6402" max="6402" width="9.42578125" customWidth="1"/>
    <col min="6403" max="6403" width="9.28515625" customWidth="1"/>
    <col min="6405" max="6406" width="10" customWidth="1"/>
    <col min="6647" max="6647" width="5.140625" customWidth="1"/>
    <col min="6648" max="6648" width="7.28515625" customWidth="1"/>
    <col min="6649" max="6649" width="38.5703125" customWidth="1"/>
    <col min="6650" max="6650" width="7.140625" customWidth="1"/>
    <col min="6651" max="6651" width="7.5703125" customWidth="1"/>
    <col min="6652" max="6656" width="8.5703125" customWidth="1"/>
    <col min="6657" max="6657" width="9" customWidth="1"/>
    <col min="6658" max="6658" width="9.42578125" customWidth="1"/>
    <col min="6659" max="6659" width="9.28515625" customWidth="1"/>
    <col min="6661" max="6662" width="10" customWidth="1"/>
    <col min="6903" max="6903" width="5.140625" customWidth="1"/>
    <col min="6904" max="6904" width="7.28515625" customWidth="1"/>
    <col min="6905" max="6905" width="38.5703125" customWidth="1"/>
    <col min="6906" max="6906" width="7.140625" customWidth="1"/>
    <col min="6907" max="6907" width="7.5703125" customWidth="1"/>
    <col min="6908" max="6912" width="8.5703125" customWidth="1"/>
    <col min="6913" max="6913" width="9" customWidth="1"/>
    <col min="6914" max="6914" width="9.42578125" customWidth="1"/>
    <col min="6915" max="6915" width="9.28515625" customWidth="1"/>
    <col min="6917" max="6918" width="10" customWidth="1"/>
    <col min="7159" max="7159" width="5.140625" customWidth="1"/>
    <col min="7160" max="7160" width="7.28515625" customWidth="1"/>
    <col min="7161" max="7161" width="38.5703125" customWidth="1"/>
    <col min="7162" max="7162" width="7.140625" customWidth="1"/>
    <col min="7163" max="7163" width="7.5703125" customWidth="1"/>
    <col min="7164" max="7168" width="8.5703125" customWidth="1"/>
    <col min="7169" max="7169" width="9" customWidth="1"/>
    <col min="7170" max="7170" width="9.42578125" customWidth="1"/>
    <col min="7171" max="7171" width="9.28515625" customWidth="1"/>
    <col min="7173" max="7174" width="10" customWidth="1"/>
    <col min="7415" max="7415" width="5.140625" customWidth="1"/>
    <col min="7416" max="7416" width="7.28515625" customWidth="1"/>
    <col min="7417" max="7417" width="38.5703125" customWidth="1"/>
    <col min="7418" max="7418" width="7.140625" customWidth="1"/>
    <col min="7419" max="7419" width="7.5703125" customWidth="1"/>
    <col min="7420" max="7424" width="8.5703125" customWidth="1"/>
    <col min="7425" max="7425" width="9" customWidth="1"/>
    <col min="7426" max="7426" width="9.42578125" customWidth="1"/>
    <col min="7427" max="7427" width="9.28515625" customWidth="1"/>
    <col min="7429" max="7430" width="10" customWidth="1"/>
    <col min="7671" max="7671" width="5.140625" customWidth="1"/>
    <col min="7672" max="7672" width="7.28515625" customWidth="1"/>
    <col min="7673" max="7673" width="38.5703125" customWidth="1"/>
    <col min="7674" max="7674" width="7.140625" customWidth="1"/>
    <col min="7675" max="7675" width="7.5703125" customWidth="1"/>
    <col min="7676" max="7680" width="8.5703125" customWidth="1"/>
    <col min="7681" max="7681" width="9" customWidth="1"/>
    <col min="7682" max="7682" width="9.42578125" customWidth="1"/>
    <col min="7683" max="7683" width="9.28515625" customWidth="1"/>
    <col min="7685" max="7686" width="10" customWidth="1"/>
    <col min="7927" max="7927" width="5.140625" customWidth="1"/>
    <col min="7928" max="7928" width="7.28515625" customWidth="1"/>
    <col min="7929" max="7929" width="38.5703125" customWidth="1"/>
    <col min="7930" max="7930" width="7.140625" customWidth="1"/>
    <col min="7931" max="7931" width="7.5703125" customWidth="1"/>
    <col min="7932" max="7936" width="8.5703125" customWidth="1"/>
    <col min="7937" max="7937" width="9" customWidth="1"/>
    <col min="7938" max="7938" width="9.42578125" customWidth="1"/>
    <col min="7939" max="7939" width="9.28515625" customWidth="1"/>
    <col min="7941" max="7942" width="10" customWidth="1"/>
    <col min="8183" max="8183" width="5.140625" customWidth="1"/>
    <col min="8184" max="8184" width="7.28515625" customWidth="1"/>
    <col min="8185" max="8185" width="38.5703125" customWidth="1"/>
    <col min="8186" max="8186" width="7.140625" customWidth="1"/>
    <col min="8187" max="8187" width="7.5703125" customWidth="1"/>
    <col min="8188" max="8192" width="8.5703125" customWidth="1"/>
    <col min="8193" max="8193" width="9" customWidth="1"/>
    <col min="8194" max="8194" width="9.42578125" customWidth="1"/>
    <col min="8195" max="8195" width="9.28515625" customWidth="1"/>
    <col min="8197" max="8198" width="10" customWidth="1"/>
    <col min="8439" max="8439" width="5.140625" customWidth="1"/>
    <col min="8440" max="8440" width="7.28515625" customWidth="1"/>
    <col min="8441" max="8441" width="38.5703125" customWidth="1"/>
    <col min="8442" max="8442" width="7.140625" customWidth="1"/>
    <col min="8443" max="8443" width="7.5703125" customWidth="1"/>
    <col min="8444" max="8448" width="8.5703125" customWidth="1"/>
    <col min="8449" max="8449" width="9" customWidth="1"/>
    <col min="8450" max="8450" width="9.42578125" customWidth="1"/>
    <col min="8451" max="8451" width="9.28515625" customWidth="1"/>
    <col min="8453" max="8454" width="10" customWidth="1"/>
    <col min="8695" max="8695" width="5.140625" customWidth="1"/>
    <col min="8696" max="8696" width="7.28515625" customWidth="1"/>
    <col min="8697" max="8697" width="38.5703125" customWidth="1"/>
    <col min="8698" max="8698" width="7.140625" customWidth="1"/>
    <col min="8699" max="8699" width="7.5703125" customWidth="1"/>
    <col min="8700" max="8704" width="8.5703125" customWidth="1"/>
    <col min="8705" max="8705" width="9" customWidth="1"/>
    <col min="8706" max="8706" width="9.42578125" customWidth="1"/>
    <col min="8707" max="8707" width="9.28515625" customWidth="1"/>
    <col min="8709" max="8710" width="10" customWidth="1"/>
    <col min="8951" max="8951" width="5.140625" customWidth="1"/>
    <col min="8952" max="8952" width="7.28515625" customWidth="1"/>
    <col min="8953" max="8953" width="38.5703125" customWidth="1"/>
    <col min="8954" max="8954" width="7.140625" customWidth="1"/>
    <col min="8955" max="8955" width="7.5703125" customWidth="1"/>
    <col min="8956" max="8960" width="8.5703125" customWidth="1"/>
    <col min="8961" max="8961" width="9" customWidth="1"/>
    <col min="8962" max="8962" width="9.42578125" customWidth="1"/>
    <col min="8963" max="8963" width="9.28515625" customWidth="1"/>
    <col min="8965" max="8966" width="10" customWidth="1"/>
    <col min="9207" max="9207" width="5.140625" customWidth="1"/>
    <col min="9208" max="9208" width="7.28515625" customWidth="1"/>
    <col min="9209" max="9209" width="38.5703125" customWidth="1"/>
    <col min="9210" max="9210" width="7.140625" customWidth="1"/>
    <col min="9211" max="9211" width="7.5703125" customWidth="1"/>
    <col min="9212" max="9216" width="8.5703125" customWidth="1"/>
    <col min="9217" max="9217" width="9" customWidth="1"/>
    <col min="9218" max="9218" width="9.42578125" customWidth="1"/>
    <col min="9219" max="9219" width="9.28515625" customWidth="1"/>
    <col min="9221" max="9222" width="10" customWidth="1"/>
    <col min="9463" max="9463" width="5.140625" customWidth="1"/>
    <col min="9464" max="9464" width="7.28515625" customWidth="1"/>
    <col min="9465" max="9465" width="38.5703125" customWidth="1"/>
    <col min="9466" max="9466" width="7.140625" customWidth="1"/>
    <col min="9467" max="9467" width="7.5703125" customWidth="1"/>
    <col min="9468" max="9472" width="8.5703125" customWidth="1"/>
    <col min="9473" max="9473" width="9" customWidth="1"/>
    <col min="9474" max="9474" width="9.42578125" customWidth="1"/>
    <col min="9475" max="9475" width="9.28515625" customWidth="1"/>
    <col min="9477" max="9478" width="10" customWidth="1"/>
    <col min="9719" max="9719" width="5.140625" customWidth="1"/>
    <col min="9720" max="9720" width="7.28515625" customWidth="1"/>
    <col min="9721" max="9721" width="38.5703125" customWidth="1"/>
    <col min="9722" max="9722" width="7.140625" customWidth="1"/>
    <col min="9723" max="9723" width="7.5703125" customWidth="1"/>
    <col min="9724" max="9728" width="8.5703125" customWidth="1"/>
    <col min="9729" max="9729" width="9" customWidth="1"/>
    <col min="9730" max="9730" width="9.42578125" customWidth="1"/>
    <col min="9731" max="9731" width="9.28515625" customWidth="1"/>
    <col min="9733" max="9734" width="10" customWidth="1"/>
    <col min="9975" max="9975" width="5.140625" customWidth="1"/>
    <col min="9976" max="9976" width="7.28515625" customWidth="1"/>
    <col min="9977" max="9977" width="38.5703125" customWidth="1"/>
    <col min="9978" max="9978" width="7.140625" customWidth="1"/>
    <col min="9979" max="9979" width="7.5703125" customWidth="1"/>
    <col min="9980" max="9984" width="8.5703125" customWidth="1"/>
    <col min="9985" max="9985" width="9" customWidth="1"/>
    <col min="9986" max="9986" width="9.42578125" customWidth="1"/>
    <col min="9987" max="9987" width="9.28515625" customWidth="1"/>
    <col min="9989" max="9990" width="10" customWidth="1"/>
    <col min="10231" max="10231" width="5.140625" customWidth="1"/>
    <col min="10232" max="10232" width="7.28515625" customWidth="1"/>
    <col min="10233" max="10233" width="38.5703125" customWidth="1"/>
    <col min="10234" max="10234" width="7.140625" customWidth="1"/>
    <col min="10235" max="10235" width="7.5703125" customWidth="1"/>
    <col min="10236" max="10240" width="8.5703125" customWidth="1"/>
    <col min="10241" max="10241" width="9" customWidth="1"/>
    <col min="10242" max="10242" width="9.42578125" customWidth="1"/>
    <col min="10243" max="10243" width="9.28515625" customWidth="1"/>
    <col min="10245" max="10246" width="10" customWidth="1"/>
    <col min="10487" max="10487" width="5.140625" customWidth="1"/>
    <col min="10488" max="10488" width="7.28515625" customWidth="1"/>
    <col min="10489" max="10489" width="38.5703125" customWidth="1"/>
    <col min="10490" max="10490" width="7.140625" customWidth="1"/>
    <col min="10491" max="10491" width="7.5703125" customWidth="1"/>
    <col min="10492" max="10496" width="8.5703125" customWidth="1"/>
    <col min="10497" max="10497" width="9" customWidth="1"/>
    <col min="10498" max="10498" width="9.42578125" customWidth="1"/>
    <col min="10499" max="10499" width="9.28515625" customWidth="1"/>
    <col min="10501" max="10502" width="10" customWidth="1"/>
    <col min="10743" max="10743" width="5.140625" customWidth="1"/>
    <col min="10744" max="10744" width="7.28515625" customWidth="1"/>
    <col min="10745" max="10745" width="38.5703125" customWidth="1"/>
    <col min="10746" max="10746" width="7.140625" customWidth="1"/>
    <col min="10747" max="10747" width="7.5703125" customWidth="1"/>
    <col min="10748" max="10752" width="8.5703125" customWidth="1"/>
    <col min="10753" max="10753" width="9" customWidth="1"/>
    <col min="10754" max="10754" width="9.42578125" customWidth="1"/>
    <col min="10755" max="10755" width="9.28515625" customWidth="1"/>
    <col min="10757" max="10758" width="10" customWidth="1"/>
    <col min="10999" max="10999" width="5.140625" customWidth="1"/>
    <col min="11000" max="11000" width="7.28515625" customWidth="1"/>
    <col min="11001" max="11001" width="38.5703125" customWidth="1"/>
    <col min="11002" max="11002" width="7.140625" customWidth="1"/>
    <col min="11003" max="11003" width="7.5703125" customWidth="1"/>
    <col min="11004" max="11008" width="8.5703125" customWidth="1"/>
    <col min="11009" max="11009" width="9" customWidth="1"/>
    <col min="11010" max="11010" width="9.42578125" customWidth="1"/>
    <col min="11011" max="11011" width="9.28515625" customWidth="1"/>
    <col min="11013" max="11014" width="10" customWidth="1"/>
    <col min="11255" max="11255" width="5.140625" customWidth="1"/>
    <col min="11256" max="11256" width="7.28515625" customWidth="1"/>
    <col min="11257" max="11257" width="38.5703125" customWidth="1"/>
    <col min="11258" max="11258" width="7.140625" customWidth="1"/>
    <col min="11259" max="11259" width="7.5703125" customWidth="1"/>
    <col min="11260" max="11264" width="8.5703125" customWidth="1"/>
    <col min="11265" max="11265" width="9" customWidth="1"/>
    <col min="11266" max="11266" width="9.42578125" customWidth="1"/>
    <col min="11267" max="11267" width="9.28515625" customWidth="1"/>
    <col min="11269" max="11270" width="10" customWidth="1"/>
    <col min="11511" max="11511" width="5.140625" customWidth="1"/>
    <col min="11512" max="11512" width="7.28515625" customWidth="1"/>
    <col min="11513" max="11513" width="38.5703125" customWidth="1"/>
    <col min="11514" max="11514" width="7.140625" customWidth="1"/>
    <col min="11515" max="11515" width="7.5703125" customWidth="1"/>
    <col min="11516" max="11520" width="8.5703125" customWidth="1"/>
    <col min="11521" max="11521" width="9" customWidth="1"/>
    <col min="11522" max="11522" width="9.42578125" customWidth="1"/>
    <col min="11523" max="11523" width="9.28515625" customWidth="1"/>
    <col min="11525" max="11526" width="10" customWidth="1"/>
    <col min="11767" max="11767" width="5.140625" customWidth="1"/>
    <col min="11768" max="11768" width="7.28515625" customWidth="1"/>
    <col min="11769" max="11769" width="38.5703125" customWidth="1"/>
    <col min="11770" max="11770" width="7.140625" customWidth="1"/>
    <col min="11771" max="11771" width="7.5703125" customWidth="1"/>
    <col min="11772" max="11776" width="8.5703125" customWidth="1"/>
    <col min="11777" max="11777" width="9" customWidth="1"/>
    <col min="11778" max="11778" width="9.42578125" customWidth="1"/>
    <col min="11779" max="11779" width="9.28515625" customWidth="1"/>
    <col min="11781" max="11782" width="10" customWidth="1"/>
    <col min="12023" max="12023" width="5.140625" customWidth="1"/>
    <col min="12024" max="12024" width="7.28515625" customWidth="1"/>
    <col min="12025" max="12025" width="38.5703125" customWidth="1"/>
    <col min="12026" max="12026" width="7.140625" customWidth="1"/>
    <col min="12027" max="12027" width="7.5703125" customWidth="1"/>
    <col min="12028" max="12032" width="8.5703125" customWidth="1"/>
    <col min="12033" max="12033" width="9" customWidth="1"/>
    <col min="12034" max="12034" width="9.42578125" customWidth="1"/>
    <col min="12035" max="12035" width="9.28515625" customWidth="1"/>
    <col min="12037" max="12038" width="10" customWidth="1"/>
    <col min="12279" max="12279" width="5.140625" customWidth="1"/>
    <col min="12280" max="12280" width="7.28515625" customWidth="1"/>
    <col min="12281" max="12281" width="38.5703125" customWidth="1"/>
    <col min="12282" max="12282" width="7.140625" customWidth="1"/>
    <col min="12283" max="12283" width="7.5703125" customWidth="1"/>
    <col min="12284" max="12288" width="8.5703125" customWidth="1"/>
    <col min="12289" max="12289" width="9" customWidth="1"/>
    <col min="12290" max="12290" width="9.42578125" customWidth="1"/>
    <col min="12291" max="12291" width="9.28515625" customWidth="1"/>
    <col min="12293" max="12294" width="10" customWidth="1"/>
    <col min="12535" max="12535" width="5.140625" customWidth="1"/>
    <col min="12536" max="12536" width="7.28515625" customWidth="1"/>
    <col min="12537" max="12537" width="38.5703125" customWidth="1"/>
    <col min="12538" max="12538" width="7.140625" customWidth="1"/>
    <col min="12539" max="12539" width="7.5703125" customWidth="1"/>
    <col min="12540" max="12544" width="8.5703125" customWidth="1"/>
    <col min="12545" max="12545" width="9" customWidth="1"/>
    <col min="12546" max="12546" width="9.42578125" customWidth="1"/>
    <col min="12547" max="12547" width="9.28515625" customWidth="1"/>
    <col min="12549" max="12550" width="10" customWidth="1"/>
    <col min="12791" max="12791" width="5.140625" customWidth="1"/>
    <col min="12792" max="12792" width="7.28515625" customWidth="1"/>
    <col min="12793" max="12793" width="38.5703125" customWidth="1"/>
    <col min="12794" max="12794" width="7.140625" customWidth="1"/>
    <col min="12795" max="12795" width="7.5703125" customWidth="1"/>
    <col min="12796" max="12800" width="8.5703125" customWidth="1"/>
    <col min="12801" max="12801" width="9" customWidth="1"/>
    <col min="12802" max="12802" width="9.42578125" customWidth="1"/>
    <col min="12803" max="12803" width="9.28515625" customWidth="1"/>
    <col min="12805" max="12806" width="10" customWidth="1"/>
    <col min="13047" max="13047" width="5.140625" customWidth="1"/>
    <col min="13048" max="13048" width="7.28515625" customWidth="1"/>
    <col min="13049" max="13049" width="38.5703125" customWidth="1"/>
    <col min="13050" max="13050" width="7.140625" customWidth="1"/>
    <col min="13051" max="13051" width="7.5703125" customWidth="1"/>
    <col min="13052" max="13056" width="8.5703125" customWidth="1"/>
    <col min="13057" max="13057" width="9" customWidth="1"/>
    <col min="13058" max="13058" width="9.42578125" customWidth="1"/>
    <col min="13059" max="13059" width="9.28515625" customWidth="1"/>
    <col min="13061" max="13062" width="10" customWidth="1"/>
    <col min="13303" max="13303" width="5.140625" customWidth="1"/>
    <col min="13304" max="13304" width="7.28515625" customWidth="1"/>
    <col min="13305" max="13305" width="38.5703125" customWidth="1"/>
    <col min="13306" max="13306" width="7.140625" customWidth="1"/>
    <col min="13307" max="13307" width="7.5703125" customWidth="1"/>
    <col min="13308" max="13312" width="8.5703125" customWidth="1"/>
    <col min="13313" max="13313" width="9" customWidth="1"/>
    <col min="13314" max="13314" width="9.42578125" customWidth="1"/>
    <col min="13315" max="13315" width="9.28515625" customWidth="1"/>
    <col min="13317" max="13318" width="10" customWidth="1"/>
    <col min="13559" max="13559" width="5.140625" customWidth="1"/>
    <col min="13560" max="13560" width="7.28515625" customWidth="1"/>
    <col min="13561" max="13561" width="38.5703125" customWidth="1"/>
    <col min="13562" max="13562" width="7.140625" customWidth="1"/>
    <col min="13563" max="13563" width="7.5703125" customWidth="1"/>
    <col min="13564" max="13568" width="8.5703125" customWidth="1"/>
    <col min="13569" max="13569" width="9" customWidth="1"/>
    <col min="13570" max="13570" width="9.42578125" customWidth="1"/>
    <col min="13571" max="13571" width="9.28515625" customWidth="1"/>
    <col min="13573" max="13574" width="10" customWidth="1"/>
    <col min="13815" max="13815" width="5.140625" customWidth="1"/>
    <col min="13816" max="13816" width="7.28515625" customWidth="1"/>
    <col min="13817" max="13817" width="38.5703125" customWidth="1"/>
    <col min="13818" max="13818" width="7.140625" customWidth="1"/>
    <col min="13819" max="13819" width="7.5703125" customWidth="1"/>
    <col min="13820" max="13824" width="8.5703125" customWidth="1"/>
    <col min="13825" max="13825" width="9" customWidth="1"/>
    <col min="13826" max="13826" width="9.42578125" customWidth="1"/>
    <col min="13827" max="13827" width="9.28515625" customWidth="1"/>
    <col min="13829" max="13830" width="10" customWidth="1"/>
    <col min="14071" max="14071" width="5.140625" customWidth="1"/>
    <col min="14072" max="14072" width="7.28515625" customWidth="1"/>
    <col min="14073" max="14073" width="38.5703125" customWidth="1"/>
    <col min="14074" max="14074" width="7.140625" customWidth="1"/>
    <col min="14075" max="14075" width="7.5703125" customWidth="1"/>
    <col min="14076" max="14080" width="8.5703125" customWidth="1"/>
    <col min="14081" max="14081" width="9" customWidth="1"/>
    <col min="14082" max="14082" width="9.42578125" customWidth="1"/>
    <col min="14083" max="14083" width="9.28515625" customWidth="1"/>
    <col min="14085" max="14086" width="10" customWidth="1"/>
    <col min="14327" max="14327" width="5.140625" customWidth="1"/>
    <col min="14328" max="14328" width="7.28515625" customWidth="1"/>
    <col min="14329" max="14329" width="38.5703125" customWidth="1"/>
    <col min="14330" max="14330" width="7.140625" customWidth="1"/>
    <col min="14331" max="14331" width="7.5703125" customWidth="1"/>
    <col min="14332" max="14336" width="8.5703125" customWidth="1"/>
    <col min="14337" max="14337" width="9" customWidth="1"/>
    <col min="14338" max="14338" width="9.42578125" customWidth="1"/>
    <col min="14339" max="14339" width="9.28515625" customWidth="1"/>
    <col min="14341" max="14342" width="10" customWidth="1"/>
    <col min="14583" max="14583" width="5.140625" customWidth="1"/>
    <col min="14584" max="14584" width="7.28515625" customWidth="1"/>
    <col min="14585" max="14585" width="38.5703125" customWidth="1"/>
    <col min="14586" max="14586" width="7.140625" customWidth="1"/>
    <col min="14587" max="14587" width="7.5703125" customWidth="1"/>
    <col min="14588" max="14592" width="8.5703125" customWidth="1"/>
    <col min="14593" max="14593" width="9" customWidth="1"/>
    <col min="14594" max="14594" width="9.42578125" customWidth="1"/>
    <col min="14595" max="14595" width="9.28515625" customWidth="1"/>
    <col min="14597" max="14598" width="10" customWidth="1"/>
    <col min="14839" max="14839" width="5.140625" customWidth="1"/>
    <col min="14840" max="14840" width="7.28515625" customWidth="1"/>
    <col min="14841" max="14841" width="38.5703125" customWidth="1"/>
    <col min="14842" max="14842" width="7.140625" customWidth="1"/>
    <col min="14843" max="14843" width="7.5703125" customWidth="1"/>
    <col min="14844" max="14848" width="8.5703125" customWidth="1"/>
    <col min="14849" max="14849" width="9" customWidth="1"/>
    <col min="14850" max="14850" width="9.42578125" customWidth="1"/>
    <col min="14851" max="14851" width="9.28515625" customWidth="1"/>
    <col min="14853" max="14854" width="10" customWidth="1"/>
    <col min="15095" max="15095" width="5.140625" customWidth="1"/>
    <col min="15096" max="15096" width="7.28515625" customWidth="1"/>
    <col min="15097" max="15097" width="38.5703125" customWidth="1"/>
    <col min="15098" max="15098" width="7.140625" customWidth="1"/>
    <col min="15099" max="15099" width="7.5703125" customWidth="1"/>
    <col min="15100" max="15104" width="8.5703125" customWidth="1"/>
    <col min="15105" max="15105" width="9" customWidth="1"/>
    <col min="15106" max="15106" width="9.42578125" customWidth="1"/>
    <col min="15107" max="15107" width="9.28515625" customWidth="1"/>
    <col min="15109" max="15110" width="10" customWidth="1"/>
    <col min="15351" max="15351" width="5.140625" customWidth="1"/>
    <col min="15352" max="15352" width="7.28515625" customWidth="1"/>
    <col min="15353" max="15353" width="38.5703125" customWidth="1"/>
    <col min="15354" max="15354" width="7.140625" customWidth="1"/>
    <col min="15355" max="15355" width="7.5703125" customWidth="1"/>
    <col min="15356" max="15360" width="8.5703125" customWidth="1"/>
    <col min="15361" max="15361" width="9" customWidth="1"/>
    <col min="15362" max="15362" width="9.42578125" customWidth="1"/>
    <col min="15363" max="15363" width="9.28515625" customWidth="1"/>
    <col min="15365" max="15366" width="10" customWidth="1"/>
    <col min="15607" max="15607" width="5.140625" customWidth="1"/>
    <col min="15608" max="15608" width="7.28515625" customWidth="1"/>
    <col min="15609" max="15609" width="38.5703125" customWidth="1"/>
    <col min="15610" max="15610" width="7.140625" customWidth="1"/>
    <col min="15611" max="15611" width="7.5703125" customWidth="1"/>
    <col min="15612" max="15616" width="8.5703125" customWidth="1"/>
    <col min="15617" max="15617" width="9" customWidth="1"/>
    <col min="15618" max="15618" width="9.42578125" customWidth="1"/>
    <col min="15619" max="15619" width="9.28515625" customWidth="1"/>
    <col min="15621" max="15622" width="10" customWidth="1"/>
    <col min="15863" max="15863" width="5.140625" customWidth="1"/>
    <col min="15864" max="15864" width="7.28515625" customWidth="1"/>
    <col min="15865" max="15865" width="38.5703125" customWidth="1"/>
    <col min="15866" max="15866" width="7.140625" customWidth="1"/>
    <col min="15867" max="15867" width="7.5703125" customWidth="1"/>
    <col min="15868" max="15872" width="8.5703125" customWidth="1"/>
    <col min="15873" max="15873" width="9" customWidth="1"/>
    <col min="15874" max="15874" width="9.42578125" customWidth="1"/>
    <col min="15875" max="15875" width="9.28515625" customWidth="1"/>
    <col min="15877" max="15878" width="10" customWidth="1"/>
    <col min="16119" max="16119" width="5.140625" customWidth="1"/>
    <col min="16120" max="16120" width="7.28515625" customWidth="1"/>
    <col min="16121" max="16121" width="38.5703125" customWidth="1"/>
    <col min="16122" max="16122" width="7.140625" customWidth="1"/>
    <col min="16123" max="16123" width="7.5703125" customWidth="1"/>
    <col min="16124" max="16128" width="8.5703125" customWidth="1"/>
    <col min="16129" max="16129" width="9" customWidth="1"/>
    <col min="16130" max="16130" width="9.42578125" customWidth="1"/>
    <col min="16131" max="16131" width="9.28515625" customWidth="1"/>
    <col min="16133" max="16134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Kopsavilkums!A23</f>
        <v>5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56" t="str">
        <f>Kopsavilkums!C23</f>
        <v>ELT / EL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tr">
        <f>'1'!$A$9</f>
        <v>Tāme sastādīta 2018.gada tirgus cenās, pamatojoties uz AR daļas rasējumiem.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P58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Kopsavilkums!A35</f>
        <v xml:space="preserve">Tāme sastādīta 2018.gada </v>
      </c>
    </row>
    <row r="12" spans="1:16" s="6" customFormat="1" ht="29.25" customHeight="1" x14ac:dyDescent="0.2">
      <c r="A12" s="198" t="s">
        <v>0</v>
      </c>
      <c r="B12" s="203" t="s">
        <v>12</v>
      </c>
      <c r="C12" s="198" t="s">
        <v>11</v>
      </c>
      <c r="D12" s="203" t="s">
        <v>1</v>
      </c>
      <c r="E12" s="203" t="s">
        <v>2</v>
      </c>
      <c r="F12" s="200" t="s">
        <v>3</v>
      </c>
      <c r="G12" s="201"/>
      <c r="H12" s="201"/>
      <c r="I12" s="201"/>
      <c r="J12" s="201"/>
      <c r="K12" s="202"/>
      <c r="L12" s="200" t="s">
        <v>5</v>
      </c>
      <c r="M12" s="201"/>
      <c r="N12" s="201"/>
      <c r="O12" s="201"/>
      <c r="P12" s="202"/>
    </row>
    <row r="13" spans="1:16" s="6" customFormat="1" ht="58.5" x14ac:dyDescent="0.2">
      <c r="A13" s="199"/>
      <c r="B13" s="204"/>
      <c r="C13" s="199"/>
      <c r="D13" s="204"/>
      <c r="E13" s="204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 t="s">
        <v>176</v>
      </c>
      <c r="D15" s="89"/>
      <c r="E15" s="93"/>
      <c r="F15" s="81"/>
      <c r="G15" s="67"/>
      <c r="H15" s="67"/>
      <c r="I15" s="67"/>
      <c r="J15" s="67"/>
      <c r="K15" s="96">
        <f>SUM(H15:J15)</f>
        <v>0</v>
      </c>
      <c r="L15" s="99">
        <f>ROUND(E15*F15,2)</f>
        <v>0</v>
      </c>
      <c r="M15" s="72">
        <f>ROUND(E15*H15,2)</f>
        <v>0</v>
      </c>
      <c r="N15" s="72">
        <f>ROUND(E15*I15,2)</f>
        <v>0</v>
      </c>
      <c r="O15" s="72">
        <f>ROUND(E15*J15,2)</f>
        <v>0</v>
      </c>
      <c r="P15" s="73">
        <f>SUM(M15:O15)</f>
        <v>0</v>
      </c>
    </row>
    <row r="16" spans="1:16" s="6" customFormat="1" ht="12.75" x14ac:dyDescent="0.2">
      <c r="A16" s="70">
        <f t="shared" ref="A16:A56" si="1">A15+1</f>
        <v>1</v>
      </c>
      <c r="B16" s="71"/>
      <c r="C16" s="83" t="s">
        <v>154</v>
      </c>
      <c r="D16" s="90" t="s">
        <v>42</v>
      </c>
      <c r="E16" s="26">
        <v>16</v>
      </c>
      <c r="F16" s="87"/>
      <c r="G16" s="72"/>
      <c r="H16" s="72">
        <f>ROUND(F16*G16,2)</f>
        <v>0</v>
      </c>
      <c r="I16" s="72"/>
      <c r="J16" s="72"/>
      <c r="K16" s="96">
        <f t="shared" ref="K16" si="2">SUM(H16:J16)</f>
        <v>0</v>
      </c>
      <c r="L16" s="99">
        <f t="shared" ref="L16" si="3">ROUND(E16*F16,2)</f>
        <v>0</v>
      </c>
      <c r="M16" s="72">
        <f t="shared" ref="M16" si="4">ROUND(E16*H16,2)</f>
        <v>0</v>
      </c>
      <c r="N16" s="72">
        <f t="shared" ref="N16" si="5">ROUND(E16*I16,2)</f>
        <v>0</v>
      </c>
      <c r="O16" s="72">
        <f t="shared" ref="O16" si="6">ROUND(E16*J16,2)</f>
        <v>0</v>
      </c>
      <c r="P16" s="73">
        <f t="shared" ref="P16" si="7">SUM(M16:O16)</f>
        <v>0</v>
      </c>
    </row>
    <row r="17" spans="1:16" s="6" customFormat="1" ht="12.75" x14ac:dyDescent="0.2">
      <c r="A17" s="70">
        <f t="shared" si="1"/>
        <v>2</v>
      </c>
      <c r="B17" s="71"/>
      <c r="C17" s="83" t="s">
        <v>155</v>
      </c>
      <c r="D17" s="90" t="s">
        <v>42</v>
      </c>
      <c r="E17" s="26">
        <v>30</v>
      </c>
      <c r="F17" s="87"/>
      <c r="G17" s="72"/>
      <c r="H17" s="72">
        <f t="shared" ref="H17:H18" si="8">ROUND(F17*G17,2)</f>
        <v>0</v>
      </c>
      <c r="I17" s="72"/>
      <c r="J17" s="72"/>
      <c r="K17" s="96">
        <f t="shared" ref="K17:K18" si="9">SUM(H17:J17)</f>
        <v>0</v>
      </c>
      <c r="L17" s="99">
        <f t="shared" ref="L17:L18" si="10">ROUND(E17*F17,2)</f>
        <v>0</v>
      </c>
      <c r="M17" s="72">
        <f t="shared" ref="M17:M18" si="11">ROUND(E17*H17,2)</f>
        <v>0</v>
      </c>
      <c r="N17" s="72">
        <f t="shared" ref="N17:N18" si="12">ROUND(E17*I17,2)</f>
        <v>0</v>
      </c>
      <c r="O17" s="72">
        <f t="shared" ref="O17:O18" si="13">ROUND(E17*J17,2)</f>
        <v>0</v>
      </c>
      <c r="P17" s="73">
        <f t="shared" ref="P17:P18" si="14">SUM(M17:O17)</f>
        <v>0</v>
      </c>
    </row>
    <row r="18" spans="1:16" s="6" customFormat="1" ht="25.5" x14ac:dyDescent="0.2">
      <c r="A18" s="70">
        <f t="shared" si="1"/>
        <v>3</v>
      </c>
      <c r="B18" s="71"/>
      <c r="C18" s="85" t="s">
        <v>156</v>
      </c>
      <c r="D18" s="90" t="s">
        <v>42</v>
      </c>
      <c r="E18" s="26">
        <v>22</v>
      </c>
      <c r="F18" s="87"/>
      <c r="G18" s="72"/>
      <c r="H18" s="72">
        <f t="shared" si="8"/>
        <v>0</v>
      </c>
      <c r="I18" s="72"/>
      <c r="J18" s="72"/>
      <c r="K18" s="96">
        <f t="shared" si="9"/>
        <v>0</v>
      </c>
      <c r="L18" s="99">
        <f t="shared" si="10"/>
        <v>0</v>
      </c>
      <c r="M18" s="72">
        <f t="shared" si="11"/>
        <v>0</v>
      </c>
      <c r="N18" s="72">
        <f t="shared" si="12"/>
        <v>0</v>
      </c>
      <c r="O18" s="72">
        <f t="shared" si="13"/>
        <v>0</v>
      </c>
      <c r="P18" s="73">
        <f t="shared" si="14"/>
        <v>0</v>
      </c>
    </row>
    <row r="19" spans="1:16" s="6" customFormat="1" ht="12.75" x14ac:dyDescent="0.2">
      <c r="A19" s="70">
        <f t="shared" si="1"/>
        <v>4</v>
      </c>
      <c r="B19" s="71"/>
      <c r="C19" s="158" t="s">
        <v>157</v>
      </c>
      <c r="D19" s="90" t="s">
        <v>42</v>
      </c>
      <c r="E19" s="26">
        <v>75</v>
      </c>
      <c r="F19" s="87"/>
      <c r="G19" s="72"/>
      <c r="H19" s="72">
        <f t="shared" ref="H19:H40" si="15">ROUND(F19*G19,2)</f>
        <v>0</v>
      </c>
      <c r="I19" s="72"/>
      <c r="J19" s="72"/>
      <c r="K19" s="96">
        <f t="shared" ref="K19:K40" si="16">SUM(H19:J19)</f>
        <v>0</v>
      </c>
      <c r="L19" s="99">
        <f t="shared" ref="L19:L40" si="17">ROUND(E19*F19,2)</f>
        <v>0</v>
      </c>
      <c r="M19" s="72">
        <f t="shared" ref="M19:M40" si="18">ROUND(E19*H19,2)</f>
        <v>0</v>
      </c>
      <c r="N19" s="72">
        <f t="shared" ref="N19:N40" si="19">ROUND(E19*I19,2)</f>
        <v>0</v>
      </c>
      <c r="O19" s="72">
        <f t="shared" ref="O19:O40" si="20">ROUND(E19*J19,2)</f>
        <v>0</v>
      </c>
      <c r="P19" s="73">
        <f t="shared" ref="P19:P40" si="21">SUM(M19:O19)</f>
        <v>0</v>
      </c>
    </row>
    <row r="20" spans="1:16" s="6" customFormat="1" ht="12.75" x14ac:dyDescent="0.2">
      <c r="A20" s="70">
        <f t="shared" si="1"/>
        <v>5</v>
      </c>
      <c r="B20" s="71"/>
      <c r="C20" s="85" t="s">
        <v>158</v>
      </c>
      <c r="D20" s="90" t="s">
        <v>42</v>
      </c>
      <c r="E20" s="26">
        <v>82</v>
      </c>
      <c r="F20" s="87"/>
      <c r="G20" s="72"/>
      <c r="H20" s="72">
        <f t="shared" si="15"/>
        <v>0</v>
      </c>
      <c r="I20" s="72"/>
      <c r="J20" s="72"/>
      <c r="K20" s="96">
        <f t="shared" si="16"/>
        <v>0</v>
      </c>
      <c r="L20" s="99">
        <f t="shared" si="17"/>
        <v>0</v>
      </c>
      <c r="M20" s="72">
        <f t="shared" si="18"/>
        <v>0</v>
      </c>
      <c r="N20" s="72">
        <f t="shared" si="19"/>
        <v>0</v>
      </c>
      <c r="O20" s="72">
        <f t="shared" si="20"/>
        <v>0</v>
      </c>
      <c r="P20" s="73">
        <f t="shared" si="21"/>
        <v>0</v>
      </c>
    </row>
    <row r="21" spans="1:16" s="6" customFormat="1" ht="12.75" x14ac:dyDescent="0.2">
      <c r="A21" s="70">
        <f t="shared" si="1"/>
        <v>6</v>
      </c>
      <c r="B21" s="71"/>
      <c r="C21" s="85" t="s">
        <v>159</v>
      </c>
      <c r="D21" s="90" t="s">
        <v>42</v>
      </c>
      <c r="E21" s="26">
        <v>75</v>
      </c>
      <c r="F21" s="87"/>
      <c r="G21" s="72"/>
      <c r="H21" s="72">
        <f t="shared" si="15"/>
        <v>0</v>
      </c>
      <c r="I21" s="72"/>
      <c r="J21" s="72"/>
      <c r="K21" s="96">
        <f t="shared" si="16"/>
        <v>0</v>
      </c>
      <c r="L21" s="99">
        <f t="shared" si="17"/>
        <v>0</v>
      </c>
      <c r="M21" s="72">
        <f t="shared" si="18"/>
        <v>0</v>
      </c>
      <c r="N21" s="72">
        <f t="shared" si="19"/>
        <v>0</v>
      </c>
      <c r="O21" s="72">
        <f t="shared" si="20"/>
        <v>0</v>
      </c>
      <c r="P21" s="73">
        <f t="shared" si="21"/>
        <v>0</v>
      </c>
    </row>
    <row r="22" spans="1:16" s="6" customFormat="1" ht="25.5" x14ac:dyDescent="0.2">
      <c r="A22" s="70">
        <f t="shared" si="1"/>
        <v>7</v>
      </c>
      <c r="B22" s="71"/>
      <c r="C22" s="85" t="s">
        <v>160</v>
      </c>
      <c r="D22" s="90" t="s">
        <v>44</v>
      </c>
      <c r="E22" s="26">
        <v>4</v>
      </c>
      <c r="F22" s="87"/>
      <c r="G22" s="72"/>
      <c r="H22" s="72">
        <f t="shared" si="15"/>
        <v>0</v>
      </c>
      <c r="I22" s="72"/>
      <c r="J22" s="72"/>
      <c r="K22" s="96">
        <f t="shared" si="16"/>
        <v>0</v>
      </c>
      <c r="L22" s="99">
        <f t="shared" si="17"/>
        <v>0</v>
      </c>
      <c r="M22" s="72">
        <f t="shared" si="18"/>
        <v>0</v>
      </c>
      <c r="N22" s="72">
        <f t="shared" si="19"/>
        <v>0</v>
      </c>
      <c r="O22" s="72">
        <f t="shared" si="20"/>
        <v>0</v>
      </c>
      <c r="P22" s="73">
        <f t="shared" si="21"/>
        <v>0</v>
      </c>
    </row>
    <row r="23" spans="1:16" s="6" customFormat="1" ht="12.75" x14ac:dyDescent="0.2">
      <c r="A23" s="70">
        <f t="shared" si="1"/>
        <v>8</v>
      </c>
      <c r="B23" s="71"/>
      <c r="C23" s="85" t="s">
        <v>161</v>
      </c>
      <c r="D23" s="90" t="s">
        <v>42</v>
      </c>
      <c r="E23" s="26">
        <v>16</v>
      </c>
      <c r="F23" s="87"/>
      <c r="G23" s="72"/>
      <c r="H23" s="72">
        <f t="shared" si="15"/>
        <v>0</v>
      </c>
      <c r="I23" s="72"/>
      <c r="J23" s="72"/>
      <c r="K23" s="96">
        <f t="shared" si="16"/>
        <v>0</v>
      </c>
      <c r="L23" s="99">
        <f t="shared" si="17"/>
        <v>0</v>
      </c>
      <c r="M23" s="72">
        <f t="shared" si="18"/>
        <v>0</v>
      </c>
      <c r="N23" s="72">
        <f t="shared" si="19"/>
        <v>0</v>
      </c>
      <c r="O23" s="72">
        <f t="shared" si="20"/>
        <v>0</v>
      </c>
      <c r="P23" s="73">
        <f t="shared" si="21"/>
        <v>0</v>
      </c>
    </row>
    <row r="24" spans="1:16" s="6" customFormat="1" ht="25.5" x14ac:dyDescent="0.2">
      <c r="A24" s="70">
        <f t="shared" si="1"/>
        <v>9</v>
      </c>
      <c r="B24" s="71"/>
      <c r="C24" s="85" t="s">
        <v>162</v>
      </c>
      <c r="D24" s="90" t="s">
        <v>44</v>
      </c>
      <c r="E24" s="26">
        <v>2</v>
      </c>
      <c r="F24" s="87"/>
      <c r="G24" s="72"/>
      <c r="H24" s="72">
        <f t="shared" si="15"/>
        <v>0</v>
      </c>
      <c r="I24" s="72"/>
      <c r="J24" s="72"/>
      <c r="K24" s="96">
        <f t="shared" si="16"/>
        <v>0</v>
      </c>
      <c r="L24" s="99">
        <f t="shared" si="17"/>
        <v>0</v>
      </c>
      <c r="M24" s="72">
        <f t="shared" si="18"/>
        <v>0</v>
      </c>
      <c r="N24" s="72">
        <f t="shared" si="19"/>
        <v>0</v>
      </c>
      <c r="O24" s="72">
        <f t="shared" si="20"/>
        <v>0</v>
      </c>
      <c r="P24" s="73">
        <f t="shared" si="21"/>
        <v>0</v>
      </c>
    </row>
    <row r="25" spans="1:16" s="6" customFormat="1" ht="25.5" x14ac:dyDescent="0.2">
      <c r="A25" s="70">
        <f t="shared" si="1"/>
        <v>10</v>
      </c>
      <c r="B25" s="71"/>
      <c r="C25" s="85" t="s">
        <v>163</v>
      </c>
      <c r="D25" s="90" t="s">
        <v>44</v>
      </c>
      <c r="E25" s="26">
        <v>3</v>
      </c>
      <c r="F25" s="87"/>
      <c r="G25" s="72"/>
      <c r="H25" s="72">
        <f t="shared" si="15"/>
        <v>0</v>
      </c>
      <c r="I25" s="72"/>
      <c r="J25" s="72"/>
      <c r="K25" s="96">
        <f t="shared" si="16"/>
        <v>0</v>
      </c>
      <c r="L25" s="99">
        <f t="shared" si="17"/>
        <v>0</v>
      </c>
      <c r="M25" s="72">
        <f t="shared" si="18"/>
        <v>0</v>
      </c>
      <c r="N25" s="72">
        <f t="shared" si="19"/>
        <v>0</v>
      </c>
      <c r="O25" s="72">
        <f t="shared" si="20"/>
        <v>0</v>
      </c>
      <c r="P25" s="73">
        <f t="shared" si="21"/>
        <v>0</v>
      </c>
    </row>
    <row r="26" spans="1:16" s="6" customFormat="1" ht="12.75" x14ac:dyDescent="0.2">
      <c r="A26" s="70">
        <f t="shared" si="1"/>
        <v>11</v>
      </c>
      <c r="B26" s="71"/>
      <c r="C26" s="85" t="s">
        <v>164</v>
      </c>
      <c r="D26" s="90" t="s">
        <v>44</v>
      </c>
      <c r="E26" s="26">
        <v>2</v>
      </c>
      <c r="F26" s="87"/>
      <c r="G26" s="72"/>
      <c r="H26" s="72">
        <f t="shared" si="15"/>
        <v>0</v>
      </c>
      <c r="I26" s="72"/>
      <c r="J26" s="72"/>
      <c r="K26" s="96">
        <f t="shared" si="16"/>
        <v>0</v>
      </c>
      <c r="L26" s="99">
        <f t="shared" si="17"/>
        <v>0</v>
      </c>
      <c r="M26" s="72">
        <f t="shared" si="18"/>
        <v>0</v>
      </c>
      <c r="N26" s="72">
        <f t="shared" si="19"/>
        <v>0</v>
      </c>
      <c r="O26" s="72">
        <f t="shared" si="20"/>
        <v>0</v>
      </c>
      <c r="P26" s="73">
        <f t="shared" si="21"/>
        <v>0</v>
      </c>
    </row>
    <row r="27" spans="1:16" s="6" customFormat="1" ht="12.75" x14ac:dyDescent="0.2">
      <c r="A27" s="70">
        <f t="shared" si="1"/>
        <v>12</v>
      </c>
      <c r="B27" s="71"/>
      <c r="C27" s="85" t="s">
        <v>165</v>
      </c>
      <c r="D27" s="90" t="s">
        <v>44</v>
      </c>
      <c r="E27" s="26">
        <v>2</v>
      </c>
      <c r="F27" s="87"/>
      <c r="G27" s="72"/>
      <c r="H27" s="72">
        <f t="shared" si="15"/>
        <v>0</v>
      </c>
      <c r="I27" s="72"/>
      <c r="J27" s="72"/>
      <c r="K27" s="96">
        <f t="shared" si="16"/>
        <v>0</v>
      </c>
      <c r="L27" s="99">
        <f t="shared" si="17"/>
        <v>0</v>
      </c>
      <c r="M27" s="72">
        <f t="shared" si="18"/>
        <v>0</v>
      </c>
      <c r="N27" s="72">
        <f t="shared" si="19"/>
        <v>0</v>
      </c>
      <c r="O27" s="72">
        <f t="shared" si="20"/>
        <v>0</v>
      </c>
      <c r="P27" s="73">
        <f t="shared" si="21"/>
        <v>0</v>
      </c>
    </row>
    <row r="28" spans="1:16" s="6" customFormat="1" ht="12.75" x14ac:dyDescent="0.2">
      <c r="A28" s="70">
        <f t="shared" si="1"/>
        <v>13</v>
      </c>
      <c r="B28" s="71"/>
      <c r="C28" s="85" t="s">
        <v>166</v>
      </c>
      <c r="D28" s="90" t="s">
        <v>44</v>
      </c>
      <c r="E28" s="26">
        <v>2</v>
      </c>
      <c r="F28" s="87"/>
      <c r="G28" s="72"/>
      <c r="H28" s="72">
        <f t="shared" si="15"/>
        <v>0</v>
      </c>
      <c r="I28" s="72"/>
      <c r="J28" s="72"/>
      <c r="K28" s="96">
        <f t="shared" si="16"/>
        <v>0</v>
      </c>
      <c r="L28" s="99">
        <f t="shared" si="17"/>
        <v>0</v>
      </c>
      <c r="M28" s="72">
        <f t="shared" si="18"/>
        <v>0</v>
      </c>
      <c r="N28" s="72">
        <f t="shared" si="19"/>
        <v>0</v>
      </c>
      <c r="O28" s="72">
        <f t="shared" si="20"/>
        <v>0</v>
      </c>
      <c r="P28" s="73">
        <f t="shared" si="21"/>
        <v>0</v>
      </c>
    </row>
    <row r="29" spans="1:16" s="6" customFormat="1" ht="12.75" x14ac:dyDescent="0.2">
      <c r="A29" s="70">
        <f t="shared" si="1"/>
        <v>14</v>
      </c>
      <c r="B29" s="71"/>
      <c r="C29" s="85" t="s">
        <v>167</v>
      </c>
      <c r="D29" s="90" t="s">
        <v>44</v>
      </c>
      <c r="E29" s="26">
        <v>2</v>
      </c>
      <c r="F29" s="87"/>
      <c r="G29" s="72"/>
      <c r="H29" s="72">
        <f t="shared" si="15"/>
        <v>0</v>
      </c>
      <c r="I29" s="72"/>
      <c r="J29" s="72"/>
      <c r="K29" s="96">
        <f t="shared" si="16"/>
        <v>0</v>
      </c>
      <c r="L29" s="99">
        <f t="shared" si="17"/>
        <v>0</v>
      </c>
      <c r="M29" s="72">
        <f t="shared" si="18"/>
        <v>0</v>
      </c>
      <c r="N29" s="72">
        <f t="shared" si="19"/>
        <v>0</v>
      </c>
      <c r="O29" s="72">
        <f t="shared" si="20"/>
        <v>0</v>
      </c>
      <c r="P29" s="73">
        <f t="shared" si="21"/>
        <v>0</v>
      </c>
    </row>
    <row r="30" spans="1:16" s="6" customFormat="1" ht="12.75" x14ac:dyDescent="0.2">
      <c r="A30" s="70">
        <f t="shared" si="1"/>
        <v>15</v>
      </c>
      <c r="B30" s="71"/>
      <c r="C30" s="158" t="s">
        <v>168</v>
      </c>
      <c r="D30" s="90" t="s">
        <v>44</v>
      </c>
      <c r="E30" s="26">
        <v>2</v>
      </c>
      <c r="F30" s="87"/>
      <c r="G30" s="72"/>
      <c r="H30" s="72">
        <f t="shared" si="15"/>
        <v>0</v>
      </c>
      <c r="I30" s="72"/>
      <c r="J30" s="72"/>
      <c r="K30" s="96">
        <f t="shared" si="16"/>
        <v>0</v>
      </c>
      <c r="L30" s="99">
        <f t="shared" si="17"/>
        <v>0</v>
      </c>
      <c r="M30" s="72">
        <f t="shared" si="18"/>
        <v>0</v>
      </c>
      <c r="N30" s="72">
        <f t="shared" si="19"/>
        <v>0</v>
      </c>
      <c r="O30" s="72">
        <f t="shared" si="20"/>
        <v>0</v>
      </c>
      <c r="P30" s="73">
        <f t="shared" si="21"/>
        <v>0</v>
      </c>
    </row>
    <row r="31" spans="1:16" s="6" customFormat="1" ht="25.5" x14ac:dyDescent="0.2">
      <c r="A31" s="70">
        <f t="shared" si="1"/>
        <v>16</v>
      </c>
      <c r="B31" s="71"/>
      <c r="C31" s="85" t="s">
        <v>169</v>
      </c>
      <c r="D31" s="90" t="s">
        <v>44</v>
      </c>
      <c r="E31" s="26">
        <v>1</v>
      </c>
      <c r="F31" s="87"/>
      <c r="G31" s="72"/>
      <c r="H31" s="72">
        <f t="shared" si="15"/>
        <v>0</v>
      </c>
      <c r="I31" s="72"/>
      <c r="J31" s="72"/>
      <c r="K31" s="96">
        <f t="shared" si="16"/>
        <v>0</v>
      </c>
      <c r="L31" s="99">
        <f t="shared" si="17"/>
        <v>0</v>
      </c>
      <c r="M31" s="72">
        <f t="shared" si="18"/>
        <v>0</v>
      </c>
      <c r="N31" s="72">
        <f t="shared" si="19"/>
        <v>0</v>
      </c>
      <c r="O31" s="72">
        <f t="shared" si="20"/>
        <v>0</v>
      </c>
      <c r="P31" s="73">
        <f t="shared" si="21"/>
        <v>0</v>
      </c>
    </row>
    <row r="32" spans="1:16" s="6" customFormat="1" ht="12.75" x14ac:dyDescent="0.2">
      <c r="A32" s="70">
        <f t="shared" si="1"/>
        <v>17</v>
      </c>
      <c r="B32" s="71"/>
      <c r="C32" s="85" t="s">
        <v>170</v>
      </c>
      <c r="D32" s="90" t="s">
        <v>80</v>
      </c>
      <c r="E32" s="26">
        <v>2</v>
      </c>
      <c r="F32" s="87"/>
      <c r="G32" s="72"/>
      <c r="H32" s="72">
        <f t="shared" si="15"/>
        <v>0</v>
      </c>
      <c r="I32" s="72"/>
      <c r="J32" s="72"/>
      <c r="K32" s="96">
        <f t="shared" si="16"/>
        <v>0</v>
      </c>
      <c r="L32" s="99">
        <f t="shared" si="17"/>
        <v>0</v>
      </c>
      <c r="M32" s="72">
        <f t="shared" si="18"/>
        <v>0</v>
      </c>
      <c r="N32" s="72">
        <f t="shared" si="19"/>
        <v>0</v>
      </c>
      <c r="O32" s="72">
        <f t="shared" si="20"/>
        <v>0</v>
      </c>
      <c r="P32" s="73">
        <f t="shared" si="21"/>
        <v>0</v>
      </c>
    </row>
    <row r="33" spans="1:16" s="6" customFormat="1" ht="12.75" x14ac:dyDescent="0.2">
      <c r="A33" s="70">
        <f t="shared" si="1"/>
        <v>18</v>
      </c>
      <c r="B33" s="71"/>
      <c r="C33" s="85" t="s">
        <v>171</v>
      </c>
      <c r="D33" s="90" t="s">
        <v>172</v>
      </c>
      <c r="E33" s="26">
        <v>1</v>
      </c>
      <c r="F33" s="87"/>
      <c r="G33" s="72"/>
      <c r="H33" s="72">
        <f t="shared" si="15"/>
        <v>0</v>
      </c>
      <c r="I33" s="72"/>
      <c r="J33" s="72"/>
      <c r="K33" s="96">
        <f t="shared" si="16"/>
        <v>0</v>
      </c>
      <c r="L33" s="99">
        <f t="shared" si="17"/>
        <v>0</v>
      </c>
      <c r="M33" s="72">
        <f t="shared" si="18"/>
        <v>0</v>
      </c>
      <c r="N33" s="72">
        <f t="shared" si="19"/>
        <v>0</v>
      </c>
      <c r="O33" s="72">
        <f t="shared" si="20"/>
        <v>0</v>
      </c>
      <c r="P33" s="73">
        <f t="shared" si="21"/>
        <v>0</v>
      </c>
    </row>
    <row r="34" spans="1:16" s="6" customFormat="1" ht="12.75" x14ac:dyDescent="0.2">
      <c r="A34" s="70">
        <f t="shared" si="1"/>
        <v>19</v>
      </c>
      <c r="B34" s="71"/>
      <c r="C34" s="85" t="s">
        <v>173</v>
      </c>
      <c r="D34" s="90" t="s">
        <v>42</v>
      </c>
      <c r="E34" s="26">
        <v>75</v>
      </c>
      <c r="F34" s="87"/>
      <c r="G34" s="72"/>
      <c r="H34" s="72">
        <f t="shared" si="15"/>
        <v>0</v>
      </c>
      <c r="I34" s="72"/>
      <c r="J34" s="72"/>
      <c r="K34" s="96">
        <f t="shared" si="16"/>
        <v>0</v>
      </c>
      <c r="L34" s="99">
        <f t="shared" si="17"/>
        <v>0</v>
      </c>
      <c r="M34" s="72">
        <f t="shared" si="18"/>
        <v>0</v>
      </c>
      <c r="N34" s="72">
        <f t="shared" si="19"/>
        <v>0</v>
      </c>
      <c r="O34" s="72">
        <f t="shared" si="20"/>
        <v>0</v>
      </c>
      <c r="P34" s="73">
        <f t="shared" si="21"/>
        <v>0</v>
      </c>
    </row>
    <row r="35" spans="1:16" s="6" customFormat="1" ht="12.75" x14ac:dyDescent="0.2">
      <c r="A35" s="70">
        <f t="shared" si="1"/>
        <v>20</v>
      </c>
      <c r="B35" s="71"/>
      <c r="C35" s="85" t="s">
        <v>174</v>
      </c>
      <c r="D35" s="90" t="s">
        <v>42</v>
      </c>
      <c r="E35" s="26">
        <v>75</v>
      </c>
      <c r="F35" s="87"/>
      <c r="G35" s="72"/>
      <c r="H35" s="72">
        <f t="shared" si="15"/>
        <v>0</v>
      </c>
      <c r="I35" s="72"/>
      <c r="J35" s="72"/>
      <c r="K35" s="96">
        <f t="shared" si="16"/>
        <v>0</v>
      </c>
      <c r="L35" s="99">
        <f t="shared" si="17"/>
        <v>0</v>
      </c>
      <c r="M35" s="72">
        <f t="shared" si="18"/>
        <v>0</v>
      </c>
      <c r="N35" s="72">
        <f t="shared" si="19"/>
        <v>0</v>
      </c>
      <c r="O35" s="72">
        <f t="shared" si="20"/>
        <v>0</v>
      </c>
      <c r="P35" s="73">
        <f t="shared" si="21"/>
        <v>0</v>
      </c>
    </row>
    <row r="36" spans="1:16" s="6" customFormat="1" ht="12.75" x14ac:dyDescent="0.2">
      <c r="A36" s="70">
        <f t="shared" si="1"/>
        <v>21</v>
      </c>
      <c r="B36" s="71"/>
      <c r="C36" s="85" t="s">
        <v>175</v>
      </c>
      <c r="D36" s="90" t="s">
        <v>172</v>
      </c>
      <c r="E36" s="26">
        <v>1</v>
      </c>
      <c r="F36" s="87"/>
      <c r="G36" s="72"/>
      <c r="H36" s="72">
        <f t="shared" si="15"/>
        <v>0</v>
      </c>
      <c r="I36" s="72"/>
      <c r="J36" s="72"/>
      <c r="K36" s="96">
        <f t="shared" si="16"/>
        <v>0</v>
      </c>
      <c r="L36" s="99">
        <f t="shared" si="17"/>
        <v>0</v>
      </c>
      <c r="M36" s="72">
        <f t="shared" si="18"/>
        <v>0</v>
      </c>
      <c r="N36" s="72">
        <f t="shared" si="19"/>
        <v>0</v>
      </c>
      <c r="O36" s="72">
        <f t="shared" si="20"/>
        <v>0</v>
      </c>
      <c r="P36" s="73">
        <f t="shared" si="21"/>
        <v>0</v>
      </c>
    </row>
    <row r="37" spans="1:16" s="6" customFormat="1" ht="12.75" x14ac:dyDescent="0.2">
      <c r="A37" s="70">
        <f t="shared" si="1"/>
        <v>22</v>
      </c>
      <c r="B37" s="71"/>
      <c r="C37" s="194" t="s">
        <v>177</v>
      </c>
      <c r="D37" s="90"/>
      <c r="E37" s="26"/>
      <c r="F37" s="87"/>
      <c r="G37" s="72"/>
      <c r="H37" s="72">
        <f t="shared" si="15"/>
        <v>0</v>
      </c>
      <c r="I37" s="72"/>
      <c r="J37" s="72"/>
      <c r="K37" s="96">
        <f t="shared" si="16"/>
        <v>0</v>
      </c>
      <c r="L37" s="99">
        <f t="shared" si="17"/>
        <v>0</v>
      </c>
      <c r="M37" s="72">
        <f t="shared" si="18"/>
        <v>0</v>
      </c>
      <c r="N37" s="72">
        <f t="shared" si="19"/>
        <v>0</v>
      </c>
      <c r="O37" s="72">
        <f t="shared" si="20"/>
        <v>0</v>
      </c>
      <c r="P37" s="73">
        <f t="shared" si="21"/>
        <v>0</v>
      </c>
    </row>
    <row r="38" spans="1:16" s="6" customFormat="1" ht="12.75" x14ac:dyDescent="0.2">
      <c r="A38" s="70">
        <f t="shared" si="1"/>
        <v>23</v>
      </c>
      <c r="B38" s="71"/>
      <c r="C38" s="158" t="s">
        <v>178</v>
      </c>
      <c r="D38" s="90" t="s">
        <v>42</v>
      </c>
      <c r="E38" s="26">
        <v>16</v>
      </c>
      <c r="F38" s="87"/>
      <c r="G38" s="72"/>
      <c r="H38" s="72">
        <f t="shared" si="15"/>
        <v>0</v>
      </c>
      <c r="I38" s="72"/>
      <c r="J38" s="72"/>
      <c r="K38" s="96">
        <f t="shared" si="16"/>
        <v>0</v>
      </c>
      <c r="L38" s="99">
        <f t="shared" si="17"/>
        <v>0</v>
      </c>
      <c r="M38" s="72">
        <f t="shared" si="18"/>
        <v>0</v>
      </c>
      <c r="N38" s="72">
        <f t="shared" si="19"/>
        <v>0</v>
      </c>
      <c r="O38" s="72">
        <f t="shared" si="20"/>
        <v>0</v>
      </c>
      <c r="P38" s="73">
        <f t="shared" si="21"/>
        <v>0</v>
      </c>
    </row>
    <row r="39" spans="1:16" s="6" customFormat="1" ht="12.75" x14ac:dyDescent="0.2">
      <c r="A39" s="70">
        <f t="shared" si="1"/>
        <v>24</v>
      </c>
      <c r="B39" s="71"/>
      <c r="C39" s="158" t="s">
        <v>179</v>
      </c>
      <c r="D39" s="90" t="s">
        <v>42</v>
      </c>
      <c r="E39" s="26">
        <v>28</v>
      </c>
      <c r="F39" s="87"/>
      <c r="G39" s="72"/>
      <c r="H39" s="72">
        <f t="shared" si="15"/>
        <v>0</v>
      </c>
      <c r="I39" s="72"/>
      <c r="J39" s="72"/>
      <c r="K39" s="96">
        <f t="shared" si="16"/>
        <v>0</v>
      </c>
      <c r="L39" s="99">
        <f t="shared" si="17"/>
        <v>0</v>
      </c>
      <c r="M39" s="72">
        <f t="shared" si="18"/>
        <v>0</v>
      </c>
      <c r="N39" s="72">
        <f t="shared" si="19"/>
        <v>0</v>
      </c>
      <c r="O39" s="72">
        <f t="shared" si="20"/>
        <v>0</v>
      </c>
      <c r="P39" s="73">
        <f t="shared" si="21"/>
        <v>0</v>
      </c>
    </row>
    <row r="40" spans="1:16" s="6" customFormat="1" ht="12.75" x14ac:dyDescent="0.2">
      <c r="A40" s="70">
        <f t="shared" si="1"/>
        <v>25</v>
      </c>
      <c r="B40" s="71"/>
      <c r="C40" s="158" t="s">
        <v>180</v>
      </c>
      <c r="D40" s="90" t="s">
        <v>42</v>
      </c>
      <c r="E40" s="26">
        <v>79</v>
      </c>
      <c r="F40" s="87"/>
      <c r="G40" s="72"/>
      <c r="H40" s="72">
        <f t="shared" si="15"/>
        <v>0</v>
      </c>
      <c r="I40" s="72"/>
      <c r="J40" s="72"/>
      <c r="K40" s="96">
        <f t="shared" si="16"/>
        <v>0</v>
      </c>
      <c r="L40" s="99">
        <f t="shared" si="17"/>
        <v>0</v>
      </c>
      <c r="M40" s="72">
        <f t="shared" si="18"/>
        <v>0</v>
      </c>
      <c r="N40" s="72">
        <f t="shared" si="19"/>
        <v>0</v>
      </c>
      <c r="O40" s="72">
        <f t="shared" si="20"/>
        <v>0</v>
      </c>
      <c r="P40" s="73">
        <f t="shared" si="21"/>
        <v>0</v>
      </c>
    </row>
    <row r="41" spans="1:16" s="6" customFormat="1" ht="12.75" x14ac:dyDescent="0.2">
      <c r="A41" s="70">
        <f t="shared" si="1"/>
        <v>26</v>
      </c>
      <c r="B41" s="71"/>
      <c r="C41" s="85" t="s">
        <v>181</v>
      </c>
      <c r="D41" s="90" t="s">
        <v>80</v>
      </c>
      <c r="E41" s="26">
        <v>4</v>
      </c>
      <c r="F41" s="87"/>
      <c r="G41" s="72"/>
      <c r="H41" s="72">
        <f t="shared" ref="H41:H56" si="22">ROUND(F41*G41,2)</f>
        <v>0</v>
      </c>
      <c r="I41" s="72"/>
      <c r="J41" s="72"/>
      <c r="K41" s="96">
        <f t="shared" ref="K41:K56" si="23">SUM(H41:J41)</f>
        <v>0</v>
      </c>
      <c r="L41" s="99">
        <f t="shared" ref="L41:L56" si="24">ROUND(E41*F41,2)</f>
        <v>0</v>
      </c>
      <c r="M41" s="72">
        <f t="shared" ref="M41:M56" si="25">ROUND(E41*H41,2)</f>
        <v>0</v>
      </c>
      <c r="N41" s="72">
        <f t="shared" ref="N41:N56" si="26">ROUND(E41*I41,2)</f>
        <v>0</v>
      </c>
      <c r="O41" s="72">
        <f t="shared" ref="O41:O56" si="27">ROUND(E41*J41,2)</f>
        <v>0</v>
      </c>
      <c r="P41" s="73">
        <f t="shared" ref="P41:P56" si="28">SUM(M41:O41)</f>
        <v>0</v>
      </c>
    </row>
    <row r="42" spans="1:16" s="6" customFormat="1" ht="12.75" x14ac:dyDescent="0.2">
      <c r="A42" s="70">
        <f t="shared" si="1"/>
        <v>27</v>
      </c>
      <c r="B42" s="71"/>
      <c r="C42" s="85" t="s">
        <v>182</v>
      </c>
      <c r="D42" s="90" t="s">
        <v>44</v>
      </c>
      <c r="E42" s="26">
        <v>2</v>
      </c>
      <c r="F42" s="87"/>
      <c r="G42" s="72"/>
      <c r="H42" s="72">
        <f t="shared" si="22"/>
        <v>0</v>
      </c>
      <c r="I42" s="72"/>
      <c r="J42" s="72"/>
      <c r="K42" s="96">
        <f t="shared" si="23"/>
        <v>0</v>
      </c>
      <c r="L42" s="99">
        <f t="shared" si="24"/>
        <v>0</v>
      </c>
      <c r="M42" s="72">
        <f t="shared" si="25"/>
        <v>0</v>
      </c>
      <c r="N42" s="72">
        <f t="shared" si="26"/>
        <v>0</v>
      </c>
      <c r="O42" s="72">
        <f t="shared" si="27"/>
        <v>0</v>
      </c>
      <c r="P42" s="73">
        <f t="shared" si="28"/>
        <v>0</v>
      </c>
    </row>
    <row r="43" spans="1:16" s="6" customFormat="1" ht="12.75" x14ac:dyDescent="0.2">
      <c r="A43" s="70">
        <f t="shared" si="1"/>
        <v>28</v>
      </c>
      <c r="B43" s="71"/>
      <c r="C43" s="85" t="s">
        <v>183</v>
      </c>
      <c r="D43" s="90" t="s">
        <v>44</v>
      </c>
      <c r="E43" s="26">
        <v>2</v>
      </c>
      <c r="F43" s="87"/>
      <c r="G43" s="72"/>
      <c r="H43" s="72">
        <f t="shared" si="22"/>
        <v>0</v>
      </c>
      <c r="I43" s="72"/>
      <c r="J43" s="72"/>
      <c r="K43" s="96">
        <f t="shared" si="23"/>
        <v>0</v>
      </c>
      <c r="L43" s="99">
        <f t="shared" si="24"/>
        <v>0</v>
      </c>
      <c r="M43" s="72">
        <f t="shared" si="25"/>
        <v>0</v>
      </c>
      <c r="N43" s="72">
        <f t="shared" si="26"/>
        <v>0</v>
      </c>
      <c r="O43" s="72">
        <f t="shared" si="27"/>
        <v>0</v>
      </c>
      <c r="P43" s="73">
        <f t="shared" si="28"/>
        <v>0</v>
      </c>
    </row>
    <row r="44" spans="1:16" s="6" customFormat="1" ht="12.75" x14ac:dyDescent="0.2">
      <c r="A44" s="70">
        <f t="shared" si="1"/>
        <v>29</v>
      </c>
      <c r="B44" s="71"/>
      <c r="C44" s="85" t="s">
        <v>184</v>
      </c>
      <c r="D44" s="90" t="s">
        <v>44</v>
      </c>
      <c r="E44" s="26">
        <v>2</v>
      </c>
      <c r="F44" s="87"/>
      <c r="G44" s="72"/>
      <c r="H44" s="72">
        <f t="shared" si="22"/>
        <v>0</v>
      </c>
      <c r="I44" s="72"/>
      <c r="J44" s="72"/>
      <c r="K44" s="96">
        <f t="shared" si="23"/>
        <v>0</v>
      </c>
      <c r="L44" s="99">
        <f t="shared" si="24"/>
        <v>0</v>
      </c>
      <c r="M44" s="72">
        <f t="shared" si="25"/>
        <v>0</v>
      </c>
      <c r="N44" s="72">
        <f t="shared" si="26"/>
        <v>0</v>
      </c>
      <c r="O44" s="72">
        <f t="shared" si="27"/>
        <v>0</v>
      </c>
      <c r="P44" s="73">
        <f t="shared" si="28"/>
        <v>0</v>
      </c>
    </row>
    <row r="45" spans="1:16" s="6" customFormat="1" ht="12.75" x14ac:dyDescent="0.2">
      <c r="A45" s="70">
        <f t="shared" si="1"/>
        <v>30</v>
      </c>
      <c r="B45" s="71"/>
      <c r="C45" s="85" t="s">
        <v>185</v>
      </c>
      <c r="D45" s="90" t="s">
        <v>44</v>
      </c>
      <c r="E45" s="26">
        <v>1</v>
      </c>
      <c r="F45" s="87"/>
      <c r="G45" s="72"/>
      <c r="H45" s="72">
        <f t="shared" si="22"/>
        <v>0</v>
      </c>
      <c r="I45" s="72"/>
      <c r="J45" s="72"/>
      <c r="K45" s="96">
        <f t="shared" si="23"/>
        <v>0</v>
      </c>
      <c r="L45" s="99">
        <f t="shared" si="24"/>
        <v>0</v>
      </c>
      <c r="M45" s="72">
        <f t="shared" si="25"/>
        <v>0</v>
      </c>
      <c r="N45" s="72">
        <f t="shared" si="26"/>
        <v>0</v>
      </c>
      <c r="O45" s="72">
        <f t="shared" si="27"/>
        <v>0</v>
      </c>
      <c r="P45" s="73">
        <f t="shared" si="28"/>
        <v>0</v>
      </c>
    </row>
    <row r="46" spans="1:16" s="6" customFormat="1" ht="12.75" x14ac:dyDescent="0.2">
      <c r="A46" s="70">
        <f t="shared" si="1"/>
        <v>31</v>
      </c>
      <c r="B46" s="71"/>
      <c r="C46" s="85" t="s">
        <v>196</v>
      </c>
      <c r="D46" s="90" t="s">
        <v>44</v>
      </c>
      <c r="E46" s="26">
        <v>1</v>
      </c>
      <c r="F46" s="87"/>
      <c r="G46" s="72"/>
      <c r="H46" s="72">
        <f t="shared" si="22"/>
        <v>0</v>
      </c>
      <c r="I46" s="72"/>
      <c r="J46" s="72"/>
      <c r="K46" s="96">
        <f t="shared" si="23"/>
        <v>0</v>
      </c>
      <c r="L46" s="99">
        <f t="shared" si="24"/>
        <v>0</v>
      </c>
      <c r="M46" s="72">
        <f t="shared" si="25"/>
        <v>0</v>
      </c>
      <c r="N46" s="72">
        <f t="shared" si="26"/>
        <v>0</v>
      </c>
      <c r="O46" s="72">
        <f t="shared" si="27"/>
        <v>0</v>
      </c>
      <c r="P46" s="73">
        <f t="shared" si="28"/>
        <v>0</v>
      </c>
    </row>
    <row r="47" spans="1:16" s="6" customFormat="1" ht="12.75" x14ac:dyDescent="0.2">
      <c r="A47" s="70">
        <f t="shared" si="1"/>
        <v>32</v>
      </c>
      <c r="B47" s="71"/>
      <c r="C47" s="85" t="s">
        <v>186</v>
      </c>
      <c r="D47" s="90" t="s">
        <v>44</v>
      </c>
      <c r="E47" s="26">
        <v>2</v>
      </c>
      <c r="F47" s="87"/>
      <c r="G47" s="72"/>
      <c r="H47" s="72">
        <f t="shared" si="22"/>
        <v>0</v>
      </c>
      <c r="I47" s="72"/>
      <c r="J47" s="72"/>
      <c r="K47" s="96">
        <f t="shared" si="23"/>
        <v>0</v>
      </c>
      <c r="L47" s="99">
        <f t="shared" si="24"/>
        <v>0</v>
      </c>
      <c r="M47" s="72">
        <f t="shared" si="25"/>
        <v>0</v>
      </c>
      <c r="N47" s="72">
        <f t="shared" si="26"/>
        <v>0</v>
      </c>
      <c r="O47" s="72">
        <f t="shared" si="27"/>
        <v>0</v>
      </c>
      <c r="P47" s="73">
        <f t="shared" si="28"/>
        <v>0</v>
      </c>
    </row>
    <row r="48" spans="1:16" s="6" customFormat="1" ht="12.75" x14ac:dyDescent="0.2">
      <c r="A48" s="70">
        <f t="shared" si="1"/>
        <v>33</v>
      </c>
      <c r="B48" s="71"/>
      <c r="C48" s="85" t="s">
        <v>197</v>
      </c>
      <c r="D48" s="90" t="s">
        <v>80</v>
      </c>
      <c r="E48" s="26">
        <v>2</v>
      </c>
      <c r="F48" s="87"/>
      <c r="G48" s="72"/>
      <c r="H48" s="72">
        <f t="shared" si="22"/>
        <v>0</v>
      </c>
      <c r="I48" s="72"/>
      <c r="J48" s="72"/>
      <c r="K48" s="96">
        <f t="shared" si="23"/>
        <v>0</v>
      </c>
      <c r="L48" s="99">
        <f t="shared" si="24"/>
        <v>0</v>
      </c>
      <c r="M48" s="72">
        <f t="shared" si="25"/>
        <v>0</v>
      </c>
      <c r="N48" s="72">
        <f t="shared" si="26"/>
        <v>0</v>
      </c>
      <c r="O48" s="72">
        <f t="shared" si="27"/>
        <v>0</v>
      </c>
      <c r="P48" s="73">
        <f t="shared" si="28"/>
        <v>0</v>
      </c>
    </row>
    <row r="49" spans="1:19" s="6" customFormat="1" ht="12.75" x14ac:dyDescent="0.2">
      <c r="A49" s="70">
        <f t="shared" si="1"/>
        <v>34</v>
      </c>
      <c r="B49" s="71"/>
      <c r="C49" s="85" t="s">
        <v>187</v>
      </c>
      <c r="D49" s="90" t="s">
        <v>80</v>
      </c>
      <c r="E49" s="26">
        <v>2</v>
      </c>
      <c r="F49" s="87"/>
      <c r="G49" s="72"/>
      <c r="H49" s="72">
        <f t="shared" si="22"/>
        <v>0</v>
      </c>
      <c r="I49" s="72"/>
      <c r="J49" s="72"/>
      <c r="K49" s="96">
        <f t="shared" si="23"/>
        <v>0</v>
      </c>
      <c r="L49" s="99">
        <f t="shared" si="24"/>
        <v>0</v>
      </c>
      <c r="M49" s="72">
        <f t="shared" si="25"/>
        <v>0</v>
      </c>
      <c r="N49" s="72">
        <f t="shared" si="26"/>
        <v>0</v>
      </c>
      <c r="O49" s="72">
        <f t="shared" si="27"/>
        <v>0</v>
      </c>
      <c r="P49" s="73">
        <f t="shared" si="28"/>
        <v>0</v>
      </c>
    </row>
    <row r="50" spans="1:19" s="6" customFormat="1" ht="12.75" x14ac:dyDescent="0.2">
      <c r="A50" s="70">
        <f t="shared" si="1"/>
        <v>35</v>
      </c>
      <c r="B50" s="71"/>
      <c r="C50" s="85" t="s">
        <v>188</v>
      </c>
      <c r="D50" s="90" t="s">
        <v>44</v>
      </c>
      <c r="E50" s="26">
        <v>2</v>
      </c>
      <c r="F50" s="87"/>
      <c r="G50" s="72"/>
      <c r="H50" s="72">
        <f t="shared" si="22"/>
        <v>0</v>
      </c>
      <c r="I50" s="72"/>
      <c r="J50" s="72"/>
      <c r="K50" s="96">
        <f t="shared" si="23"/>
        <v>0</v>
      </c>
      <c r="L50" s="99">
        <f t="shared" si="24"/>
        <v>0</v>
      </c>
      <c r="M50" s="72">
        <f t="shared" si="25"/>
        <v>0</v>
      </c>
      <c r="N50" s="72">
        <f t="shared" si="26"/>
        <v>0</v>
      </c>
      <c r="O50" s="72">
        <f t="shared" si="27"/>
        <v>0</v>
      </c>
      <c r="P50" s="73">
        <f t="shared" si="28"/>
        <v>0</v>
      </c>
    </row>
    <row r="51" spans="1:19" s="6" customFormat="1" ht="12.75" x14ac:dyDescent="0.2">
      <c r="A51" s="70">
        <f t="shared" si="1"/>
        <v>36</v>
      </c>
      <c r="B51" s="71"/>
      <c r="C51" s="85" t="s">
        <v>189</v>
      </c>
      <c r="D51" s="90" t="s">
        <v>44</v>
      </c>
      <c r="E51" s="26">
        <v>2</v>
      </c>
      <c r="F51" s="87"/>
      <c r="G51" s="72"/>
      <c r="H51" s="72">
        <f t="shared" si="22"/>
        <v>0</v>
      </c>
      <c r="I51" s="72"/>
      <c r="J51" s="72"/>
      <c r="K51" s="96">
        <f t="shared" si="23"/>
        <v>0</v>
      </c>
      <c r="L51" s="99">
        <f t="shared" si="24"/>
        <v>0</v>
      </c>
      <c r="M51" s="72">
        <f t="shared" si="25"/>
        <v>0</v>
      </c>
      <c r="N51" s="72">
        <f t="shared" si="26"/>
        <v>0</v>
      </c>
      <c r="O51" s="72">
        <f t="shared" si="27"/>
        <v>0</v>
      </c>
      <c r="P51" s="73">
        <f t="shared" si="28"/>
        <v>0</v>
      </c>
    </row>
    <row r="52" spans="1:19" s="6" customFormat="1" ht="12.75" x14ac:dyDescent="0.2">
      <c r="A52" s="70">
        <f t="shared" si="1"/>
        <v>37</v>
      </c>
      <c r="B52" s="71"/>
      <c r="C52" s="85" t="s">
        <v>190</v>
      </c>
      <c r="D52" s="90" t="s">
        <v>191</v>
      </c>
      <c r="E52" s="26">
        <v>82</v>
      </c>
      <c r="F52" s="87"/>
      <c r="G52" s="72"/>
      <c r="H52" s="72">
        <f t="shared" si="22"/>
        <v>0</v>
      </c>
      <c r="I52" s="72"/>
      <c r="J52" s="72"/>
      <c r="K52" s="96">
        <f t="shared" si="23"/>
        <v>0</v>
      </c>
      <c r="L52" s="99">
        <f t="shared" si="24"/>
        <v>0</v>
      </c>
      <c r="M52" s="72">
        <f t="shared" si="25"/>
        <v>0</v>
      </c>
      <c r="N52" s="72">
        <f t="shared" si="26"/>
        <v>0</v>
      </c>
      <c r="O52" s="72">
        <f t="shared" si="27"/>
        <v>0</v>
      </c>
      <c r="P52" s="73">
        <f t="shared" si="28"/>
        <v>0</v>
      </c>
    </row>
    <row r="53" spans="1:19" s="6" customFormat="1" ht="12.75" x14ac:dyDescent="0.2">
      <c r="A53" s="70">
        <f t="shared" si="1"/>
        <v>38</v>
      </c>
      <c r="B53" s="71"/>
      <c r="C53" s="85" t="s">
        <v>192</v>
      </c>
      <c r="D53" s="90" t="s">
        <v>191</v>
      </c>
      <c r="E53" s="26">
        <v>23</v>
      </c>
      <c r="F53" s="87"/>
      <c r="G53" s="72"/>
      <c r="H53" s="72">
        <f t="shared" si="22"/>
        <v>0</v>
      </c>
      <c r="I53" s="72"/>
      <c r="J53" s="72"/>
      <c r="K53" s="96">
        <f t="shared" si="23"/>
        <v>0</v>
      </c>
      <c r="L53" s="99">
        <f t="shared" si="24"/>
        <v>0</v>
      </c>
      <c r="M53" s="72">
        <f t="shared" si="25"/>
        <v>0</v>
      </c>
      <c r="N53" s="72">
        <f t="shared" si="26"/>
        <v>0</v>
      </c>
      <c r="O53" s="72">
        <f t="shared" si="27"/>
        <v>0</v>
      </c>
      <c r="P53" s="73">
        <f t="shared" si="28"/>
        <v>0</v>
      </c>
    </row>
    <row r="54" spans="1:19" s="6" customFormat="1" ht="12.75" x14ac:dyDescent="0.2">
      <c r="A54" s="70">
        <f t="shared" si="1"/>
        <v>39</v>
      </c>
      <c r="B54" s="71"/>
      <c r="C54" s="85" t="s">
        <v>193</v>
      </c>
      <c r="D54" s="90" t="s">
        <v>191</v>
      </c>
      <c r="E54" s="26">
        <v>52</v>
      </c>
      <c r="F54" s="87"/>
      <c r="G54" s="72"/>
      <c r="H54" s="72">
        <f t="shared" si="22"/>
        <v>0</v>
      </c>
      <c r="I54" s="72"/>
      <c r="J54" s="72"/>
      <c r="K54" s="96">
        <f t="shared" si="23"/>
        <v>0</v>
      </c>
      <c r="L54" s="99">
        <f t="shared" si="24"/>
        <v>0</v>
      </c>
      <c r="M54" s="72">
        <f t="shared" si="25"/>
        <v>0</v>
      </c>
      <c r="N54" s="72">
        <f t="shared" si="26"/>
        <v>0</v>
      </c>
      <c r="O54" s="72">
        <f t="shared" si="27"/>
        <v>0</v>
      </c>
      <c r="P54" s="73">
        <f t="shared" si="28"/>
        <v>0</v>
      </c>
    </row>
    <row r="55" spans="1:19" s="6" customFormat="1" ht="12.75" x14ac:dyDescent="0.2">
      <c r="A55" s="70">
        <f t="shared" si="1"/>
        <v>40</v>
      </c>
      <c r="B55" s="71"/>
      <c r="C55" s="85" t="s">
        <v>194</v>
      </c>
      <c r="D55" s="90" t="s">
        <v>80</v>
      </c>
      <c r="E55" s="26">
        <v>2</v>
      </c>
      <c r="F55" s="87"/>
      <c r="G55" s="72"/>
      <c r="H55" s="72">
        <f t="shared" si="22"/>
        <v>0</v>
      </c>
      <c r="I55" s="72"/>
      <c r="J55" s="72"/>
      <c r="K55" s="96">
        <f t="shared" si="23"/>
        <v>0</v>
      </c>
      <c r="L55" s="99">
        <f t="shared" si="24"/>
        <v>0</v>
      </c>
      <c r="M55" s="72">
        <f t="shared" si="25"/>
        <v>0</v>
      </c>
      <c r="N55" s="72">
        <f t="shared" si="26"/>
        <v>0</v>
      </c>
      <c r="O55" s="72">
        <f t="shared" si="27"/>
        <v>0</v>
      </c>
      <c r="P55" s="73">
        <f t="shared" si="28"/>
        <v>0</v>
      </c>
    </row>
    <row r="56" spans="1:19" s="6" customFormat="1" ht="12.75" x14ac:dyDescent="0.2">
      <c r="A56" s="70">
        <f t="shared" si="1"/>
        <v>41</v>
      </c>
      <c r="B56" s="71"/>
      <c r="C56" s="85" t="s">
        <v>195</v>
      </c>
      <c r="D56" s="90" t="s">
        <v>44</v>
      </c>
      <c r="E56" s="26">
        <v>1</v>
      </c>
      <c r="F56" s="87"/>
      <c r="G56" s="72"/>
      <c r="H56" s="72">
        <f t="shared" si="22"/>
        <v>0</v>
      </c>
      <c r="I56" s="72"/>
      <c r="J56" s="72"/>
      <c r="K56" s="96">
        <f t="shared" si="23"/>
        <v>0</v>
      </c>
      <c r="L56" s="99">
        <f t="shared" si="24"/>
        <v>0</v>
      </c>
      <c r="M56" s="72">
        <f t="shared" si="25"/>
        <v>0</v>
      </c>
      <c r="N56" s="72">
        <f t="shared" si="26"/>
        <v>0</v>
      </c>
      <c r="O56" s="72">
        <f t="shared" si="27"/>
        <v>0</v>
      </c>
      <c r="P56" s="73">
        <f t="shared" si="28"/>
        <v>0</v>
      </c>
    </row>
    <row r="57" spans="1:19" x14ac:dyDescent="0.25">
      <c r="A57" s="75"/>
      <c r="B57" s="76"/>
      <c r="C57" s="86"/>
      <c r="D57" s="92"/>
      <c r="E57" s="94"/>
      <c r="F57" s="88"/>
      <c r="G57" s="78"/>
      <c r="H57" s="79"/>
      <c r="I57" s="79"/>
      <c r="J57" s="79"/>
      <c r="K57" s="97"/>
      <c r="L57" s="100"/>
      <c r="M57" s="77"/>
      <c r="N57" s="77"/>
      <c r="O57" s="77"/>
      <c r="P57" s="80"/>
      <c r="Q57" s="6"/>
    </row>
    <row r="58" spans="1:19" x14ac:dyDescent="0.25">
      <c r="A58" s="35"/>
      <c r="B58" s="205" t="s">
        <v>223</v>
      </c>
      <c r="C58" s="206"/>
      <c r="D58" s="206"/>
      <c r="E58" s="206"/>
      <c r="F58" s="206"/>
      <c r="G58" s="206"/>
      <c r="H58" s="206"/>
      <c r="I58" s="206"/>
      <c r="J58" s="206"/>
      <c r="K58" s="207"/>
      <c r="L58" s="21">
        <f>SUM(L15:L57)</f>
        <v>0</v>
      </c>
      <c r="M58" s="21">
        <f>SUM(M15:M57)</f>
        <v>0</v>
      </c>
      <c r="N58" s="21">
        <f>SUM(N15:N57)</f>
        <v>0</v>
      </c>
      <c r="O58" s="21">
        <f>SUM(O15:O57)</f>
        <v>0</v>
      </c>
      <c r="P58" s="21">
        <f>SUM(P15:P57)</f>
        <v>0</v>
      </c>
      <c r="Q58" s="9"/>
      <c r="S58" s="9"/>
    </row>
    <row r="59" spans="1:19" x14ac:dyDescent="0.25">
      <c r="A59" s="37" t="s">
        <v>234</v>
      </c>
      <c r="B59" s="38"/>
      <c r="C59" s="196" t="s">
        <v>235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9"/>
    </row>
    <row r="60" spans="1:19" x14ac:dyDescent="0.25">
      <c r="A60" s="55"/>
      <c r="B60" s="52"/>
      <c r="C60" s="197" t="s">
        <v>236</v>
      </c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9"/>
    </row>
    <row r="61" spans="1:19" x14ac:dyDescent="0.25">
      <c r="A61" s="55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9"/>
    </row>
    <row r="62" spans="1:19" x14ac:dyDescent="0.25">
      <c r="Q62" s="9"/>
    </row>
    <row r="63" spans="1:19" x14ac:dyDescent="0.25">
      <c r="A63" s="62" t="str">
        <f>Kopsavilkums!A33</f>
        <v xml:space="preserve">Sastādīja:_____________________  , 2018.gada </v>
      </c>
      <c r="B63" s="40"/>
      <c r="C63" s="40"/>
      <c r="D63" s="40"/>
      <c r="E63" s="40"/>
      <c r="F63" s="40"/>
      <c r="G63" s="40"/>
      <c r="H63" s="40"/>
      <c r="I63" s="63"/>
      <c r="J63" s="40"/>
      <c r="K63" s="40"/>
      <c r="L63" s="40"/>
      <c r="M63" s="40"/>
      <c r="N63" s="40"/>
      <c r="O63" s="40"/>
      <c r="P63" s="40"/>
      <c r="Q63" s="3"/>
      <c r="R63" s="3"/>
    </row>
    <row r="64" spans="1:19" x14ac:dyDescent="0.25">
      <c r="A64" s="57" t="str">
        <f>Kopsavilkums!A34</f>
        <v>(paraksts un tā atšifrējums, datums)</v>
      </c>
      <c r="B64" s="64"/>
      <c r="C64" s="64"/>
      <c r="D64" s="64"/>
      <c r="E64" s="64"/>
      <c r="F64" s="64"/>
      <c r="G64" s="64"/>
      <c r="H64" s="64"/>
      <c r="I64" s="63"/>
      <c r="J64" s="40"/>
      <c r="K64" s="40"/>
      <c r="L64" s="40"/>
      <c r="M64" s="40"/>
      <c r="N64" s="40"/>
      <c r="O64" s="40"/>
      <c r="P64" s="40"/>
      <c r="Q64" s="3"/>
      <c r="R64" s="3"/>
    </row>
    <row r="65" spans="1:16" s="10" customFormat="1" x14ac:dyDescent="0.25">
      <c r="A65" s="63" t="str">
        <f>Kopsavilkums!A35</f>
        <v xml:space="preserve">Tāme sastādīta 2018.gada </v>
      </c>
      <c r="B65" s="63"/>
      <c r="C65" s="63"/>
      <c r="D65" s="63"/>
      <c r="E65" s="63"/>
      <c r="F65" s="63"/>
      <c r="G65" s="63"/>
      <c r="H65" s="63"/>
      <c r="I65" s="39"/>
      <c r="J65" s="42"/>
      <c r="K65" s="42"/>
      <c r="L65" s="42"/>
      <c r="M65" s="42"/>
      <c r="N65" s="42"/>
      <c r="O65" s="42"/>
      <c r="P65" s="42"/>
    </row>
    <row r="66" spans="1:16" s="10" customFormat="1" ht="12.75" x14ac:dyDescent="0.2">
      <c r="A66" s="11"/>
      <c r="B66" s="8"/>
      <c r="C66" s="8"/>
      <c r="D66" s="11"/>
      <c r="E66" s="11"/>
      <c r="F66" s="11"/>
      <c r="G66" s="11"/>
      <c r="H66" s="11"/>
      <c r="I66" s="11"/>
      <c r="J66" s="11"/>
      <c r="K66" s="11"/>
    </row>
    <row r="67" spans="1:16" s="11" customFormat="1" x14ac:dyDescent="0.25">
      <c r="A67" s="62" t="str">
        <f>Kopsavilkums!A37</f>
        <v xml:space="preserve">Pārbaudīja:_____________________ , 2018.gada </v>
      </c>
      <c r="B67" s="40"/>
      <c r="C67" s="40"/>
      <c r="D67" s="40"/>
      <c r="E67" s="40"/>
      <c r="F67" s="40"/>
      <c r="G67" s="40"/>
      <c r="H67" s="40"/>
      <c r="I67" s="12"/>
      <c r="J67" s="12"/>
      <c r="K67" s="12"/>
      <c r="L67" s="3"/>
      <c r="M67" s="3"/>
      <c r="N67" s="3"/>
      <c r="O67" s="3"/>
      <c r="P67" s="12"/>
    </row>
    <row r="68" spans="1:16" s="7" customFormat="1" ht="12.75" x14ac:dyDescent="0.2">
      <c r="A68" s="57" t="str">
        <f>Kopsavilkums!A38</f>
        <v>(paraksts un tā atšifrējums, datums)</v>
      </c>
      <c r="B68" s="64"/>
      <c r="C68" s="64"/>
      <c r="D68" s="64"/>
      <c r="E68" s="64"/>
      <c r="F68" s="64"/>
      <c r="G68" s="64"/>
      <c r="H68" s="64"/>
      <c r="I68" s="3"/>
      <c r="J68" s="3"/>
      <c r="K68" s="3"/>
      <c r="L68" s="3"/>
    </row>
    <row r="69" spans="1:16" x14ac:dyDescent="0.25">
      <c r="A69" s="63" t="str">
        <f>Kopsavilkums!A39</f>
        <v xml:space="preserve">Sertifikāta Nr. </v>
      </c>
      <c r="B69" s="42"/>
      <c r="C69" s="42"/>
      <c r="D69" s="42"/>
      <c r="E69" s="42"/>
      <c r="F69" s="42"/>
      <c r="G69" s="42"/>
      <c r="H69" s="42"/>
      <c r="M69"/>
      <c r="N69"/>
      <c r="O69"/>
      <c r="P69"/>
    </row>
    <row r="70" spans="1:16" x14ac:dyDescent="0.25">
      <c r="H70" s="65"/>
      <c r="I70" s="65"/>
      <c r="J70" s="65"/>
      <c r="K70" s="65"/>
      <c r="L70" s="65"/>
      <c r="N70" s="65"/>
      <c r="O70" s="65"/>
      <c r="P70" s="46" t="s">
        <v>22</v>
      </c>
    </row>
    <row r="71" spans="1:16" x14ac:dyDescent="0.25">
      <c r="M71"/>
      <c r="N71"/>
      <c r="O71"/>
      <c r="P71"/>
    </row>
  </sheetData>
  <mergeCells count="8">
    <mergeCell ref="L12:P12"/>
    <mergeCell ref="B58:K58"/>
    <mergeCell ref="A12:A13"/>
    <mergeCell ref="B12:B13"/>
    <mergeCell ref="C12:C13"/>
    <mergeCell ref="D12:D13"/>
    <mergeCell ref="E12:E13"/>
    <mergeCell ref="F12:K12"/>
  </mergeCells>
  <pageMargins left="0.25" right="0.25" top="0.75" bottom="0.75" header="0.3" footer="0.3"/>
  <pageSetup paperSize="9" scale="9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91"/>
  <sheetViews>
    <sheetView topLeftCell="A70" zoomScale="130" zoomScaleNormal="130" workbookViewId="0">
      <selection activeCell="A79" sqref="A79:C80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6.285156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9.5703125" bestFit="1" customWidth="1"/>
    <col min="246" max="246" width="5.140625" customWidth="1"/>
    <col min="247" max="247" width="7.28515625" customWidth="1"/>
    <col min="248" max="248" width="38.5703125" customWidth="1"/>
    <col min="249" max="249" width="7.140625" customWidth="1"/>
    <col min="250" max="250" width="7.5703125" customWidth="1"/>
    <col min="251" max="255" width="8.5703125" customWidth="1"/>
    <col min="256" max="256" width="9" customWidth="1"/>
    <col min="257" max="257" width="9.42578125" customWidth="1"/>
    <col min="258" max="258" width="9.28515625" customWidth="1"/>
    <col min="260" max="261" width="10" customWidth="1"/>
    <col min="502" max="502" width="5.140625" customWidth="1"/>
    <col min="503" max="503" width="7.28515625" customWidth="1"/>
    <col min="504" max="504" width="38.5703125" customWidth="1"/>
    <col min="505" max="505" width="7.140625" customWidth="1"/>
    <col min="506" max="506" width="7.5703125" customWidth="1"/>
    <col min="507" max="511" width="8.5703125" customWidth="1"/>
    <col min="512" max="512" width="9" customWidth="1"/>
    <col min="513" max="513" width="9.42578125" customWidth="1"/>
    <col min="514" max="514" width="9.28515625" customWidth="1"/>
    <col min="516" max="517" width="10" customWidth="1"/>
    <col min="758" max="758" width="5.140625" customWidth="1"/>
    <col min="759" max="759" width="7.28515625" customWidth="1"/>
    <col min="760" max="760" width="38.5703125" customWidth="1"/>
    <col min="761" max="761" width="7.140625" customWidth="1"/>
    <col min="762" max="762" width="7.5703125" customWidth="1"/>
    <col min="763" max="767" width="8.5703125" customWidth="1"/>
    <col min="768" max="768" width="9" customWidth="1"/>
    <col min="769" max="769" width="9.42578125" customWidth="1"/>
    <col min="770" max="770" width="9.28515625" customWidth="1"/>
    <col min="772" max="773" width="10" customWidth="1"/>
    <col min="1014" max="1014" width="5.140625" customWidth="1"/>
    <col min="1015" max="1015" width="7.28515625" customWidth="1"/>
    <col min="1016" max="1016" width="38.5703125" customWidth="1"/>
    <col min="1017" max="1017" width="7.140625" customWidth="1"/>
    <col min="1018" max="1018" width="7.5703125" customWidth="1"/>
    <col min="1019" max="1023" width="8.5703125" customWidth="1"/>
    <col min="1024" max="1024" width="9" customWidth="1"/>
    <col min="1025" max="1025" width="9.42578125" customWidth="1"/>
    <col min="1026" max="1026" width="9.28515625" customWidth="1"/>
    <col min="1028" max="1029" width="10" customWidth="1"/>
    <col min="1270" max="1270" width="5.140625" customWidth="1"/>
    <col min="1271" max="1271" width="7.28515625" customWidth="1"/>
    <col min="1272" max="1272" width="38.5703125" customWidth="1"/>
    <col min="1273" max="1273" width="7.140625" customWidth="1"/>
    <col min="1274" max="1274" width="7.5703125" customWidth="1"/>
    <col min="1275" max="1279" width="8.5703125" customWidth="1"/>
    <col min="1280" max="1280" width="9" customWidth="1"/>
    <col min="1281" max="1281" width="9.42578125" customWidth="1"/>
    <col min="1282" max="1282" width="9.28515625" customWidth="1"/>
    <col min="1284" max="1285" width="10" customWidth="1"/>
    <col min="1526" max="1526" width="5.140625" customWidth="1"/>
    <col min="1527" max="1527" width="7.28515625" customWidth="1"/>
    <col min="1528" max="1528" width="38.5703125" customWidth="1"/>
    <col min="1529" max="1529" width="7.140625" customWidth="1"/>
    <col min="1530" max="1530" width="7.5703125" customWidth="1"/>
    <col min="1531" max="1535" width="8.5703125" customWidth="1"/>
    <col min="1536" max="1536" width="9" customWidth="1"/>
    <col min="1537" max="1537" width="9.42578125" customWidth="1"/>
    <col min="1538" max="1538" width="9.28515625" customWidth="1"/>
    <col min="1540" max="1541" width="10" customWidth="1"/>
    <col min="1782" max="1782" width="5.140625" customWidth="1"/>
    <col min="1783" max="1783" width="7.28515625" customWidth="1"/>
    <col min="1784" max="1784" width="38.5703125" customWidth="1"/>
    <col min="1785" max="1785" width="7.140625" customWidth="1"/>
    <col min="1786" max="1786" width="7.5703125" customWidth="1"/>
    <col min="1787" max="1791" width="8.5703125" customWidth="1"/>
    <col min="1792" max="1792" width="9" customWidth="1"/>
    <col min="1793" max="1793" width="9.42578125" customWidth="1"/>
    <col min="1794" max="1794" width="9.28515625" customWidth="1"/>
    <col min="1796" max="1797" width="10" customWidth="1"/>
    <col min="2038" max="2038" width="5.140625" customWidth="1"/>
    <col min="2039" max="2039" width="7.28515625" customWidth="1"/>
    <col min="2040" max="2040" width="38.5703125" customWidth="1"/>
    <col min="2041" max="2041" width="7.140625" customWidth="1"/>
    <col min="2042" max="2042" width="7.5703125" customWidth="1"/>
    <col min="2043" max="2047" width="8.5703125" customWidth="1"/>
    <col min="2048" max="2048" width="9" customWidth="1"/>
    <col min="2049" max="2049" width="9.42578125" customWidth="1"/>
    <col min="2050" max="2050" width="9.28515625" customWidth="1"/>
    <col min="2052" max="2053" width="10" customWidth="1"/>
    <col min="2294" max="2294" width="5.140625" customWidth="1"/>
    <col min="2295" max="2295" width="7.28515625" customWidth="1"/>
    <col min="2296" max="2296" width="38.5703125" customWidth="1"/>
    <col min="2297" max="2297" width="7.140625" customWidth="1"/>
    <col min="2298" max="2298" width="7.5703125" customWidth="1"/>
    <col min="2299" max="2303" width="8.5703125" customWidth="1"/>
    <col min="2304" max="2304" width="9" customWidth="1"/>
    <col min="2305" max="2305" width="9.42578125" customWidth="1"/>
    <col min="2306" max="2306" width="9.28515625" customWidth="1"/>
    <col min="2308" max="2309" width="10" customWidth="1"/>
    <col min="2550" max="2550" width="5.140625" customWidth="1"/>
    <col min="2551" max="2551" width="7.28515625" customWidth="1"/>
    <col min="2552" max="2552" width="38.5703125" customWidth="1"/>
    <col min="2553" max="2553" width="7.140625" customWidth="1"/>
    <col min="2554" max="2554" width="7.5703125" customWidth="1"/>
    <col min="2555" max="2559" width="8.5703125" customWidth="1"/>
    <col min="2560" max="2560" width="9" customWidth="1"/>
    <col min="2561" max="2561" width="9.42578125" customWidth="1"/>
    <col min="2562" max="2562" width="9.28515625" customWidth="1"/>
    <col min="2564" max="2565" width="10" customWidth="1"/>
    <col min="2806" max="2806" width="5.140625" customWidth="1"/>
    <col min="2807" max="2807" width="7.28515625" customWidth="1"/>
    <col min="2808" max="2808" width="38.5703125" customWidth="1"/>
    <col min="2809" max="2809" width="7.140625" customWidth="1"/>
    <col min="2810" max="2810" width="7.5703125" customWidth="1"/>
    <col min="2811" max="2815" width="8.5703125" customWidth="1"/>
    <col min="2816" max="2816" width="9" customWidth="1"/>
    <col min="2817" max="2817" width="9.42578125" customWidth="1"/>
    <col min="2818" max="2818" width="9.28515625" customWidth="1"/>
    <col min="2820" max="2821" width="10" customWidth="1"/>
    <col min="3062" max="3062" width="5.140625" customWidth="1"/>
    <col min="3063" max="3063" width="7.28515625" customWidth="1"/>
    <col min="3064" max="3064" width="38.5703125" customWidth="1"/>
    <col min="3065" max="3065" width="7.140625" customWidth="1"/>
    <col min="3066" max="3066" width="7.5703125" customWidth="1"/>
    <col min="3067" max="3071" width="8.5703125" customWidth="1"/>
    <col min="3072" max="3072" width="9" customWidth="1"/>
    <col min="3073" max="3073" width="9.42578125" customWidth="1"/>
    <col min="3074" max="3074" width="9.28515625" customWidth="1"/>
    <col min="3076" max="3077" width="10" customWidth="1"/>
    <col min="3318" max="3318" width="5.140625" customWidth="1"/>
    <col min="3319" max="3319" width="7.28515625" customWidth="1"/>
    <col min="3320" max="3320" width="38.5703125" customWidth="1"/>
    <col min="3321" max="3321" width="7.140625" customWidth="1"/>
    <col min="3322" max="3322" width="7.5703125" customWidth="1"/>
    <col min="3323" max="3327" width="8.5703125" customWidth="1"/>
    <col min="3328" max="3328" width="9" customWidth="1"/>
    <col min="3329" max="3329" width="9.42578125" customWidth="1"/>
    <col min="3330" max="3330" width="9.28515625" customWidth="1"/>
    <col min="3332" max="3333" width="10" customWidth="1"/>
    <col min="3574" max="3574" width="5.140625" customWidth="1"/>
    <col min="3575" max="3575" width="7.28515625" customWidth="1"/>
    <col min="3576" max="3576" width="38.5703125" customWidth="1"/>
    <col min="3577" max="3577" width="7.140625" customWidth="1"/>
    <col min="3578" max="3578" width="7.5703125" customWidth="1"/>
    <col min="3579" max="3583" width="8.5703125" customWidth="1"/>
    <col min="3584" max="3584" width="9" customWidth="1"/>
    <col min="3585" max="3585" width="9.42578125" customWidth="1"/>
    <col min="3586" max="3586" width="9.28515625" customWidth="1"/>
    <col min="3588" max="3589" width="10" customWidth="1"/>
    <col min="3830" max="3830" width="5.140625" customWidth="1"/>
    <col min="3831" max="3831" width="7.28515625" customWidth="1"/>
    <col min="3832" max="3832" width="38.5703125" customWidth="1"/>
    <col min="3833" max="3833" width="7.140625" customWidth="1"/>
    <col min="3834" max="3834" width="7.5703125" customWidth="1"/>
    <col min="3835" max="3839" width="8.5703125" customWidth="1"/>
    <col min="3840" max="3840" width="9" customWidth="1"/>
    <col min="3841" max="3841" width="9.42578125" customWidth="1"/>
    <col min="3842" max="3842" width="9.28515625" customWidth="1"/>
    <col min="3844" max="3845" width="10" customWidth="1"/>
    <col min="4086" max="4086" width="5.140625" customWidth="1"/>
    <col min="4087" max="4087" width="7.28515625" customWidth="1"/>
    <col min="4088" max="4088" width="38.5703125" customWidth="1"/>
    <col min="4089" max="4089" width="7.140625" customWidth="1"/>
    <col min="4090" max="4090" width="7.5703125" customWidth="1"/>
    <col min="4091" max="4095" width="8.5703125" customWidth="1"/>
    <col min="4096" max="4096" width="9" customWidth="1"/>
    <col min="4097" max="4097" width="9.42578125" customWidth="1"/>
    <col min="4098" max="4098" width="9.28515625" customWidth="1"/>
    <col min="4100" max="4101" width="10" customWidth="1"/>
    <col min="4342" max="4342" width="5.140625" customWidth="1"/>
    <col min="4343" max="4343" width="7.28515625" customWidth="1"/>
    <col min="4344" max="4344" width="38.5703125" customWidth="1"/>
    <col min="4345" max="4345" width="7.140625" customWidth="1"/>
    <col min="4346" max="4346" width="7.5703125" customWidth="1"/>
    <col min="4347" max="4351" width="8.5703125" customWidth="1"/>
    <col min="4352" max="4352" width="9" customWidth="1"/>
    <col min="4353" max="4353" width="9.42578125" customWidth="1"/>
    <col min="4354" max="4354" width="9.28515625" customWidth="1"/>
    <col min="4356" max="4357" width="10" customWidth="1"/>
    <col min="4598" max="4598" width="5.140625" customWidth="1"/>
    <col min="4599" max="4599" width="7.28515625" customWidth="1"/>
    <col min="4600" max="4600" width="38.5703125" customWidth="1"/>
    <col min="4601" max="4601" width="7.140625" customWidth="1"/>
    <col min="4602" max="4602" width="7.5703125" customWidth="1"/>
    <col min="4603" max="4607" width="8.5703125" customWidth="1"/>
    <col min="4608" max="4608" width="9" customWidth="1"/>
    <col min="4609" max="4609" width="9.42578125" customWidth="1"/>
    <col min="4610" max="4610" width="9.28515625" customWidth="1"/>
    <col min="4612" max="4613" width="10" customWidth="1"/>
    <col min="4854" max="4854" width="5.140625" customWidth="1"/>
    <col min="4855" max="4855" width="7.28515625" customWidth="1"/>
    <col min="4856" max="4856" width="38.5703125" customWidth="1"/>
    <col min="4857" max="4857" width="7.140625" customWidth="1"/>
    <col min="4858" max="4858" width="7.5703125" customWidth="1"/>
    <col min="4859" max="4863" width="8.5703125" customWidth="1"/>
    <col min="4864" max="4864" width="9" customWidth="1"/>
    <col min="4865" max="4865" width="9.42578125" customWidth="1"/>
    <col min="4866" max="4866" width="9.28515625" customWidth="1"/>
    <col min="4868" max="4869" width="10" customWidth="1"/>
    <col min="5110" max="5110" width="5.140625" customWidth="1"/>
    <col min="5111" max="5111" width="7.28515625" customWidth="1"/>
    <col min="5112" max="5112" width="38.5703125" customWidth="1"/>
    <col min="5113" max="5113" width="7.140625" customWidth="1"/>
    <col min="5114" max="5114" width="7.5703125" customWidth="1"/>
    <col min="5115" max="5119" width="8.5703125" customWidth="1"/>
    <col min="5120" max="5120" width="9" customWidth="1"/>
    <col min="5121" max="5121" width="9.42578125" customWidth="1"/>
    <col min="5122" max="5122" width="9.28515625" customWidth="1"/>
    <col min="5124" max="5125" width="10" customWidth="1"/>
    <col min="5366" max="5366" width="5.140625" customWidth="1"/>
    <col min="5367" max="5367" width="7.28515625" customWidth="1"/>
    <col min="5368" max="5368" width="38.5703125" customWidth="1"/>
    <col min="5369" max="5369" width="7.140625" customWidth="1"/>
    <col min="5370" max="5370" width="7.5703125" customWidth="1"/>
    <col min="5371" max="5375" width="8.5703125" customWidth="1"/>
    <col min="5376" max="5376" width="9" customWidth="1"/>
    <col min="5377" max="5377" width="9.42578125" customWidth="1"/>
    <col min="5378" max="5378" width="9.28515625" customWidth="1"/>
    <col min="5380" max="5381" width="10" customWidth="1"/>
    <col min="5622" max="5622" width="5.140625" customWidth="1"/>
    <col min="5623" max="5623" width="7.28515625" customWidth="1"/>
    <col min="5624" max="5624" width="38.5703125" customWidth="1"/>
    <col min="5625" max="5625" width="7.140625" customWidth="1"/>
    <col min="5626" max="5626" width="7.5703125" customWidth="1"/>
    <col min="5627" max="5631" width="8.5703125" customWidth="1"/>
    <col min="5632" max="5632" width="9" customWidth="1"/>
    <col min="5633" max="5633" width="9.42578125" customWidth="1"/>
    <col min="5634" max="5634" width="9.28515625" customWidth="1"/>
    <col min="5636" max="5637" width="10" customWidth="1"/>
    <col min="5878" max="5878" width="5.140625" customWidth="1"/>
    <col min="5879" max="5879" width="7.28515625" customWidth="1"/>
    <col min="5880" max="5880" width="38.5703125" customWidth="1"/>
    <col min="5881" max="5881" width="7.140625" customWidth="1"/>
    <col min="5882" max="5882" width="7.5703125" customWidth="1"/>
    <col min="5883" max="5887" width="8.5703125" customWidth="1"/>
    <col min="5888" max="5888" width="9" customWidth="1"/>
    <col min="5889" max="5889" width="9.42578125" customWidth="1"/>
    <col min="5890" max="5890" width="9.28515625" customWidth="1"/>
    <col min="5892" max="5893" width="10" customWidth="1"/>
    <col min="6134" max="6134" width="5.140625" customWidth="1"/>
    <col min="6135" max="6135" width="7.28515625" customWidth="1"/>
    <col min="6136" max="6136" width="38.5703125" customWidth="1"/>
    <col min="6137" max="6137" width="7.140625" customWidth="1"/>
    <col min="6138" max="6138" width="7.5703125" customWidth="1"/>
    <col min="6139" max="6143" width="8.5703125" customWidth="1"/>
    <col min="6144" max="6144" width="9" customWidth="1"/>
    <col min="6145" max="6145" width="9.42578125" customWidth="1"/>
    <col min="6146" max="6146" width="9.28515625" customWidth="1"/>
    <col min="6148" max="6149" width="10" customWidth="1"/>
    <col min="6390" max="6390" width="5.140625" customWidth="1"/>
    <col min="6391" max="6391" width="7.28515625" customWidth="1"/>
    <col min="6392" max="6392" width="38.5703125" customWidth="1"/>
    <col min="6393" max="6393" width="7.140625" customWidth="1"/>
    <col min="6394" max="6394" width="7.5703125" customWidth="1"/>
    <col min="6395" max="6399" width="8.5703125" customWidth="1"/>
    <col min="6400" max="6400" width="9" customWidth="1"/>
    <col min="6401" max="6401" width="9.42578125" customWidth="1"/>
    <col min="6402" max="6402" width="9.28515625" customWidth="1"/>
    <col min="6404" max="6405" width="10" customWidth="1"/>
    <col min="6646" max="6646" width="5.140625" customWidth="1"/>
    <col min="6647" max="6647" width="7.28515625" customWidth="1"/>
    <col min="6648" max="6648" width="38.5703125" customWidth="1"/>
    <col min="6649" max="6649" width="7.140625" customWidth="1"/>
    <col min="6650" max="6650" width="7.5703125" customWidth="1"/>
    <col min="6651" max="6655" width="8.5703125" customWidth="1"/>
    <col min="6656" max="6656" width="9" customWidth="1"/>
    <col min="6657" max="6657" width="9.42578125" customWidth="1"/>
    <col min="6658" max="6658" width="9.28515625" customWidth="1"/>
    <col min="6660" max="6661" width="10" customWidth="1"/>
    <col min="6902" max="6902" width="5.140625" customWidth="1"/>
    <col min="6903" max="6903" width="7.28515625" customWidth="1"/>
    <col min="6904" max="6904" width="38.5703125" customWidth="1"/>
    <col min="6905" max="6905" width="7.140625" customWidth="1"/>
    <col min="6906" max="6906" width="7.5703125" customWidth="1"/>
    <col min="6907" max="6911" width="8.5703125" customWidth="1"/>
    <col min="6912" max="6912" width="9" customWidth="1"/>
    <col min="6913" max="6913" width="9.42578125" customWidth="1"/>
    <col min="6914" max="6914" width="9.28515625" customWidth="1"/>
    <col min="6916" max="6917" width="10" customWidth="1"/>
    <col min="7158" max="7158" width="5.140625" customWidth="1"/>
    <col min="7159" max="7159" width="7.28515625" customWidth="1"/>
    <col min="7160" max="7160" width="38.5703125" customWidth="1"/>
    <col min="7161" max="7161" width="7.140625" customWidth="1"/>
    <col min="7162" max="7162" width="7.5703125" customWidth="1"/>
    <col min="7163" max="7167" width="8.5703125" customWidth="1"/>
    <col min="7168" max="7168" width="9" customWidth="1"/>
    <col min="7169" max="7169" width="9.42578125" customWidth="1"/>
    <col min="7170" max="7170" width="9.28515625" customWidth="1"/>
    <col min="7172" max="7173" width="10" customWidth="1"/>
    <col min="7414" max="7414" width="5.140625" customWidth="1"/>
    <col min="7415" max="7415" width="7.28515625" customWidth="1"/>
    <col min="7416" max="7416" width="38.5703125" customWidth="1"/>
    <col min="7417" max="7417" width="7.140625" customWidth="1"/>
    <col min="7418" max="7418" width="7.5703125" customWidth="1"/>
    <col min="7419" max="7423" width="8.5703125" customWidth="1"/>
    <col min="7424" max="7424" width="9" customWidth="1"/>
    <col min="7425" max="7425" width="9.42578125" customWidth="1"/>
    <col min="7426" max="7426" width="9.28515625" customWidth="1"/>
    <col min="7428" max="7429" width="10" customWidth="1"/>
    <col min="7670" max="7670" width="5.140625" customWidth="1"/>
    <col min="7671" max="7671" width="7.28515625" customWidth="1"/>
    <col min="7672" max="7672" width="38.5703125" customWidth="1"/>
    <col min="7673" max="7673" width="7.140625" customWidth="1"/>
    <col min="7674" max="7674" width="7.5703125" customWidth="1"/>
    <col min="7675" max="7679" width="8.5703125" customWidth="1"/>
    <col min="7680" max="7680" width="9" customWidth="1"/>
    <col min="7681" max="7681" width="9.42578125" customWidth="1"/>
    <col min="7682" max="7682" width="9.28515625" customWidth="1"/>
    <col min="7684" max="7685" width="10" customWidth="1"/>
    <col min="7926" max="7926" width="5.140625" customWidth="1"/>
    <col min="7927" max="7927" width="7.28515625" customWidth="1"/>
    <col min="7928" max="7928" width="38.5703125" customWidth="1"/>
    <col min="7929" max="7929" width="7.140625" customWidth="1"/>
    <col min="7930" max="7930" width="7.5703125" customWidth="1"/>
    <col min="7931" max="7935" width="8.5703125" customWidth="1"/>
    <col min="7936" max="7936" width="9" customWidth="1"/>
    <col min="7937" max="7937" width="9.42578125" customWidth="1"/>
    <col min="7938" max="7938" width="9.28515625" customWidth="1"/>
    <col min="7940" max="7941" width="10" customWidth="1"/>
    <col min="8182" max="8182" width="5.140625" customWidth="1"/>
    <col min="8183" max="8183" width="7.28515625" customWidth="1"/>
    <col min="8184" max="8184" width="38.5703125" customWidth="1"/>
    <col min="8185" max="8185" width="7.140625" customWidth="1"/>
    <col min="8186" max="8186" width="7.5703125" customWidth="1"/>
    <col min="8187" max="8191" width="8.5703125" customWidth="1"/>
    <col min="8192" max="8192" width="9" customWidth="1"/>
    <col min="8193" max="8193" width="9.42578125" customWidth="1"/>
    <col min="8194" max="8194" width="9.28515625" customWidth="1"/>
    <col min="8196" max="8197" width="10" customWidth="1"/>
    <col min="8438" max="8438" width="5.140625" customWidth="1"/>
    <col min="8439" max="8439" width="7.28515625" customWidth="1"/>
    <col min="8440" max="8440" width="38.5703125" customWidth="1"/>
    <col min="8441" max="8441" width="7.140625" customWidth="1"/>
    <col min="8442" max="8442" width="7.5703125" customWidth="1"/>
    <col min="8443" max="8447" width="8.5703125" customWidth="1"/>
    <col min="8448" max="8448" width="9" customWidth="1"/>
    <col min="8449" max="8449" width="9.42578125" customWidth="1"/>
    <col min="8450" max="8450" width="9.28515625" customWidth="1"/>
    <col min="8452" max="8453" width="10" customWidth="1"/>
    <col min="8694" max="8694" width="5.140625" customWidth="1"/>
    <col min="8695" max="8695" width="7.28515625" customWidth="1"/>
    <col min="8696" max="8696" width="38.5703125" customWidth="1"/>
    <col min="8697" max="8697" width="7.140625" customWidth="1"/>
    <col min="8698" max="8698" width="7.5703125" customWidth="1"/>
    <col min="8699" max="8703" width="8.5703125" customWidth="1"/>
    <col min="8704" max="8704" width="9" customWidth="1"/>
    <col min="8705" max="8705" width="9.42578125" customWidth="1"/>
    <col min="8706" max="8706" width="9.28515625" customWidth="1"/>
    <col min="8708" max="8709" width="10" customWidth="1"/>
    <col min="8950" max="8950" width="5.140625" customWidth="1"/>
    <col min="8951" max="8951" width="7.28515625" customWidth="1"/>
    <col min="8952" max="8952" width="38.5703125" customWidth="1"/>
    <col min="8953" max="8953" width="7.140625" customWidth="1"/>
    <col min="8954" max="8954" width="7.5703125" customWidth="1"/>
    <col min="8955" max="8959" width="8.5703125" customWidth="1"/>
    <col min="8960" max="8960" width="9" customWidth="1"/>
    <col min="8961" max="8961" width="9.42578125" customWidth="1"/>
    <col min="8962" max="8962" width="9.28515625" customWidth="1"/>
    <col min="8964" max="8965" width="10" customWidth="1"/>
    <col min="9206" max="9206" width="5.140625" customWidth="1"/>
    <col min="9207" max="9207" width="7.28515625" customWidth="1"/>
    <col min="9208" max="9208" width="38.5703125" customWidth="1"/>
    <col min="9209" max="9209" width="7.140625" customWidth="1"/>
    <col min="9210" max="9210" width="7.5703125" customWidth="1"/>
    <col min="9211" max="9215" width="8.5703125" customWidth="1"/>
    <col min="9216" max="9216" width="9" customWidth="1"/>
    <col min="9217" max="9217" width="9.42578125" customWidth="1"/>
    <col min="9218" max="9218" width="9.28515625" customWidth="1"/>
    <col min="9220" max="9221" width="10" customWidth="1"/>
    <col min="9462" max="9462" width="5.140625" customWidth="1"/>
    <col min="9463" max="9463" width="7.28515625" customWidth="1"/>
    <col min="9464" max="9464" width="38.5703125" customWidth="1"/>
    <col min="9465" max="9465" width="7.140625" customWidth="1"/>
    <col min="9466" max="9466" width="7.5703125" customWidth="1"/>
    <col min="9467" max="9471" width="8.5703125" customWidth="1"/>
    <col min="9472" max="9472" width="9" customWidth="1"/>
    <col min="9473" max="9473" width="9.42578125" customWidth="1"/>
    <col min="9474" max="9474" width="9.28515625" customWidth="1"/>
    <col min="9476" max="9477" width="10" customWidth="1"/>
    <col min="9718" max="9718" width="5.140625" customWidth="1"/>
    <col min="9719" max="9719" width="7.28515625" customWidth="1"/>
    <col min="9720" max="9720" width="38.5703125" customWidth="1"/>
    <col min="9721" max="9721" width="7.140625" customWidth="1"/>
    <col min="9722" max="9722" width="7.5703125" customWidth="1"/>
    <col min="9723" max="9727" width="8.5703125" customWidth="1"/>
    <col min="9728" max="9728" width="9" customWidth="1"/>
    <col min="9729" max="9729" width="9.42578125" customWidth="1"/>
    <col min="9730" max="9730" width="9.28515625" customWidth="1"/>
    <col min="9732" max="9733" width="10" customWidth="1"/>
    <col min="9974" max="9974" width="5.140625" customWidth="1"/>
    <col min="9975" max="9975" width="7.28515625" customWidth="1"/>
    <col min="9976" max="9976" width="38.5703125" customWidth="1"/>
    <col min="9977" max="9977" width="7.140625" customWidth="1"/>
    <col min="9978" max="9978" width="7.5703125" customWidth="1"/>
    <col min="9979" max="9983" width="8.5703125" customWidth="1"/>
    <col min="9984" max="9984" width="9" customWidth="1"/>
    <col min="9985" max="9985" width="9.42578125" customWidth="1"/>
    <col min="9986" max="9986" width="9.28515625" customWidth="1"/>
    <col min="9988" max="9989" width="10" customWidth="1"/>
    <col min="10230" max="10230" width="5.140625" customWidth="1"/>
    <col min="10231" max="10231" width="7.28515625" customWidth="1"/>
    <col min="10232" max="10232" width="38.5703125" customWidth="1"/>
    <col min="10233" max="10233" width="7.140625" customWidth="1"/>
    <col min="10234" max="10234" width="7.5703125" customWidth="1"/>
    <col min="10235" max="10239" width="8.5703125" customWidth="1"/>
    <col min="10240" max="10240" width="9" customWidth="1"/>
    <col min="10241" max="10241" width="9.42578125" customWidth="1"/>
    <col min="10242" max="10242" width="9.28515625" customWidth="1"/>
    <col min="10244" max="10245" width="10" customWidth="1"/>
    <col min="10486" max="10486" width="5.140625" customWidth="1"/>
    <col min="10487" max="10487" width="7.28515625" customWidth="1"/>
    <col min="10488" max="10488" width="38.5703125" customWidth="1"/>
    <col min="10489" max="10489" width="7.140625" customWidth="1"/>
    <col min="10490" max="10490" width="7.5703125" customWidth="1"/>
    <col min="10491" max="10495" width="8.5703125" customWidth="1"/>
    <col min="10496" max="10496" width="9" customWidth="1"/>
    <col min="10497" max="10497" width="9.42578125" customWidth="1"/>
    <col min="10498" max="10498" width="9.28515625" customWidth="1"/>
    <col min="10500" max="10501" width="10" customWidth="1"/>
    <col min="10742" max="10742" width="5.140625" customWidth="1"/>
    <col min="10743" max="10743" width="7.28515625" customWidth="1"/>
    <col min="10744" max="10744" width="38.5703125" customWidth="1"/>
    <col min="10745" max="10745" width="7.140625" customWidth="1"/>
    <col min="10746" max="10746" width="7.5703125" customWidth="1"/>
    <col min="10747" max="10751" width="8.5703125" customWidth="1"/>
    <col min="10752" max="10752" width="9" customWidth="1"/>
    <col min="10753" max="10753" width="9.42578125" customWidth="1"/>
    <col min="10754" max="10754" width="9.28515625" customWidth="1"/>
    <col min="10756" max="10757" width="10" customWidth="1"/>
    <col min="10998" max="10998" width="5.140625" customWidth="1"/>
    <col min="10999" max="10999" width="7.28515625" customWidth="1"/>
    <col min="11000" max="11000" width="38.5703125" customWidth="1"/>
    <col min="11001" max="11001" width="7.140625" customWidth="1"/>
    <col min="11002" max="11002" width="7.5703125" customWidth="1"/>
    <col min="11003" max="11007" width="8.5703125" customWidth="1"/>
    <col min="11008" max="11008" width="9" customWidth="1"/>
    <col min="11009" max="11009" width="9.42578125" customWidth="1"/>
    <col min="11010" max="11010" width="9.28515625" customWidth="1"/>
    <col min="11012" max="11013" width="10" customWidth="1"/>
    <col min="11254" max="11254" width="5.140625" customWidth="1"/>
    <col min="11255" max="11255" width="7.28515625" customWidth="1"/>
    <col min="11256" max="11256" width="38.5703125" customWidth="1"/>
    <col min="11257" max="11257" width="7.140625" customWidth="1"/>
    <col min="11258" max="11258" width="7.5703125" customWidth="1"/>
    <col min="11259" max="11263" width="8.5703125" customWidth="1"/>
    <col min="11264" max="11264" width="9" customWidth="1"/>
    <col min="11265" max="11265" width="9.42578125" customWidth="1"/>
    <col min="11266" max="11266" width="9.28515625" customWidth="1"/>
    <col min="11268" max="11269" width="10" customWidth="1"/>
    <col min="11510" max="11510" width="5.140625" customWidth="1"/>
    <col min="11511" max="11511" width="7.28515625" customWidth="1"/>
    <col min="11512" max="11512" width="38.5703125" customWidth="1"/>
    <col min="11513" max="11513" width="7.140625" customWidth="1"/>
    <col min="11514" max="11514" width="7.5703125" customWidth="1"/>
    <col min="11515" max="11519" width="8.5703125" customWidth="1"/>
    <col min="11520" max="11520" width="9" customWidth="1"/>
    <col min="11521" max="11521" width="9.42578125" customWidth="1"/>
    <col min="11522" max="11522" width="9.28515625" customWidth="1"/>
    <col min="11524" max="11525" width="10" customWidth="1"/>
    <col min="11766" max="11766" width="5.140625" customWidth="1"/>
    <col min="11767" max="11767" width="7.28515625" customWidth="1"/>
    <col min="11768" max="11768" width="38.5703125" customWidth="1"/>
    <col min="11769" max="11769" width="7.140625" customWidth="1"/>
    <col min="11770" max="11770" width="7.5703125" customWidth="1"/>
    <col min="11771" max="11775" width="8.5703125" customWidth="1"/>
    <col min="11776" max="11776" width="9" customWidth="1"/>
    <col min="11777" max="11777" width="9.42578125" customWidth="1"/>
    <col min="11778" max="11778" width="9.28515625" customWidth="1"/>
    <col min="11780" max="11781" width="10" customWidth="1"/>
    <col min="12022" max="12022" width="5.140625" customWidth="1"/>
    <col min="12023" max="12023" width="7.28515625" customWidth="1"/>
    <col min="12024" max="12024" width="38.5703125" customWidth="1"/>
    <col min="12025" max="12025" width="7.140625" customWidth="1"/>
    <col min="12026" max="12026" width="7.5703125" customWidth="1"/>
    <col min="12027" max="12031" width="8.5703125" customWidth="1"/>
    <col min="12032" max="12032" width="9" customWidth="1"/>
    <col min="12033" max="12033" width="9.42578125" customWidth="1"/>
    <col min="12034" max="12034" width="9.28515625" customWidth="1"/>
    <col min="12036" max="12037" width="10" customWidth="1"/>
    <col min="12278" max="12278" width="5.140625" customWidth="1"/>
    <col min="12279" max="12279" width="7.28515625" customWidth="1"/>
    <col min="12280" max="12280" width="38.5703125" customWidth="1"/>
    <col min="12281" max="12281" width="7.140625" customWidth="1"/>
    <col min="12282" max="12282" width="7.5703125" customWidth="1"/>
    <col min="12283" max="12287" width="8.5703125" customWidth="1"/>
    <col min="12288" max="12288" width="9" customWidth="1"/>
    <col min="12289" max="12289" width="9.42578125" customWidth="1"/>
    <col min="12290" max="12290" width="9.28515625" customWidth="1"/>
    <col min="12292" max="12293" width="10" customWidth="1"/>
    <col min="12534" max="12534" width="5.140625" customWidth="1"/>
    <col min="12535" max="12535" width="7.28515625" customWidth="1"/>
    <col min="12536" max="12536" width="38.5703125" customWidth="1"/>
    <col min="12537" max="12537" width="7.140625" customWidth="1"/>
    <col min="12538" max="12538" width="7.5703125" customWidth="1"/>
    <col min="12539" max="12543" width="8.5703125" customWidth="1"/>
    <col min="12544" max="12544" width="9" customWidth="1"/>
    <col min="12545" max="12545" width="9.42578125" customWidth="1"/>
    <col min="12546" max="12546" width="9.28515625" customWidth="1"/>
    <col min="12548" max="12549" width="10" customWidth="1"/>
    <col min="12790" max="12790" width="5.140625" customWidth="1"/>
    <col min="12791" max="12791" width="7.28515625" customWidth="1"/>
    <col min="12792" max="12792" width="38.5703125" customWidth="1"/>
    <col min="12793" max="12793" width="7.140625" customWidth="1"/>
    <col min="12794" max="12794" width="7.5703125" customWidth="1"/>
    <col min="12795" max="12799" width="8.5703125" customWidth="1"/>
    <col min="12800" max="12800" width="9" customWidth="1"/>
    <col min="12801" max="12801" width="9.42578125" customWidth="1"/>
    <col min="12802" max="12802" width="9.28515625" customWidth="1"/>
    <col min="12804" max="12805" width="10" customWidth="1"/>
    <col min="13046" max="13046" width="5.140625" customWidth="1"/>
    <col min="13047" max="13047" width="7.28515625" customWidth="1"/>
    <col min="13048" max="13048" width="38.5703125" customWidth="1"/>
    <col min="13049" max="13049" width="7.140625" customWidth="1"/>
    <col min="13050" max="13050" width="7.5703125" customWidth="1"/>
    <col min="13051" max="13055" width="8.5703125" customWidth="1"/>
    <col min="13056" max="13056" width="9" customWidth="1"/>
    <col min="13057" max="13057" width="9.42578125" customWidth="1"/>
    <col min="13058" max="13058" width="9.28515625" customWidth="1"/>
    <col min="13060" max="13061" width="10" customWidth="1"/>
    <col min="13302" max="13302" width="5.140625" customWidth="1"/>
    <col min="13303" max="13303" width="7.28515625" customWidth="1"/>
    <col min="13304" max="13304" width="38.5703125" customWidth="1"/>
    <col min="13305" max="13305" width="7.140625" customWidth="1"/>
    <col min="13306" max="13306" width="7.5703125" customWidth="1"/>
    <col min="13307" max="13311" width="8.5703125" customWidth="1"/>
    <col min="13312" max="13312" width="9" customWidth="1"/>
    <col min="13313" max="13313" width="9.42578125" customWidth="1"/>
    <col min="13314" max="13314" width="9.28515625" customWidth="1"/>
    <col min="13316" max="13317" width="10" customWidth="1"/>
    <col min="13558" max="13558" width="5.140625" customWidth="1"/>
    <col min="13559" max="13559" width="7.28515625" customWidth="1"/>
    <col min="13560" max="13560" width="38.5703125" customWidth="1"/>
    <col min="13561" max="13561" width="7.140625" customWidth="1"/>
    <col min="13562" max="13562" width="7.5703125" customWidth="1"/>
    <col min="13563" max="13567" width="8.5703125" customWidth="1"/>
    <col min="13568" max="13568" width="9" customWidth="1"/>
    <col min="13569" max="13569" width="9.42578125" customWidth="1"/>
    <col min="13570" max="13570" width="9.28515625" customWidth="1"/>
    <col min="13572" max="13573" width="10" customWidth="1"/>
    <col min="13814" max="13814" width="5.140625" customWidth="1"/>
    <col min="13815" max="13815" width="7.28515625" customWidth="1"/>
    <col min="13816" max="13816" width="38.5703125" customWidth="1"/>
    <col min="13817" max="13817" width="7.140625" customWidth="1"/>
    <col min="13818" max="13818" width="7.5703125" customWidth="1"/>
    <col min="13819" max="13823" width="8.5703125" customWidth="1"/>
    <col min="13824" max="13824" width="9" customWidth="1"/>
    <col min="13825" max="13825" width="9.42578125" customWidth="1"/>
    <col min="13826" max="13826" width="9.28515625" customWidth="1"/>
    <col min="13828" max="13829" width="10" customWidth="1"/>
    <col min="14070" max="14070" width="5.140625" customWidth="1"/>
    <col min="14071" max="14071" width="7.28515625" customWidth="1"/>
    <col min="14072" max="14072" width="38.5703125" customWidth="1"/>
    <col min="14073" max="14073" width="7.140625" customWidth="1"/>
    <col min="14074" max="14074" width="7.5703125" customWidth="1"/>
    <col min="14075" max="14079" width="8.5703125" customWidth="1"/>
    <col min="14080" max="14080" width="9" customWidth="1"/>
    <col min="14081" max="14081" width="9.42578125" customWidth="1"/>
    <col min="14082" max="14082" width="9.28515625" customWidth="1"/>
    <col min="14084" max="14085" width="10" customWidth="1"/>
    <col min="14326" max="14326" width="5.140625" customWidth="1"/>
    <col min="14327" max="14327" width="7.28515625" customWidth="1"/>
    <col min="14328" max="14328" width="38.5703125" customWidth="1"/>
    <col min="14329" max="14329" width="7.140625" customWidth="1"/>
    <col min="14330" max="14330" width="7.5703125" customWidth="1"/>
    <col min="14331" max="14335" width="8.5703125" customWidth="1"/>
    <col min="14336" max="14336" width="9" customWidth="1"/>
    <col min="14337" max="14337" width="9.42578125" customWidth="1"/>
    <col min="14338" max="14338" width="9.28515625" customWidth="1"/>
    <col min="14340" max="14341" width="10" customWidth="1"/>
    <col min="14582" max="14582" width="5.140625" customWidth="1"/>
    <col min="14583" max="14583" width="7.28515625" customWidth="1"/>
    <col min="14584" max="14584" width="38.5703125" customWidth="1"/>
    <col min="14585" max="14585" width="7.140625" customWidth="1"/>
    <col min="14586" max="14586" width="7.5703125" customWidth="1"/>
    <col min="14587" max="14591" width="8.5703125" customWidth="1"/>
    <col min="14592" max="14592" width="9" customWidth="1"/>
    <col min="14593" max="14593" width="9.42578125" customWidth="1"/>
    <col min="14594" max="14594" width="9.28515625" customWidth="1"/>
    <col min="14596" max="14597" width="10" customWidth="1"/>
    <col min="14838" max="14838" width="5.140625" customWidth="1"/>
    <col min="14839" max="14839" width="7.28515625" customWidth="1"/>
    <col min="14840" max="14840" width="38.5703125" customWidth="1"/>
    <col min="14841" max="14841" width="7.140625" customWidth="1"/>
    <col min="14842" max="14842" width="7.5703125" customWidth="1"/>
    <col min="14843" max="14847" width="8.5703125" customWidth="1"/>
    <col min="14848" max="14848" width="9" customWidth="1"/>
    <col min="14849" max="14849" width="9.42578125" customWidth="1"/>
    <col min="14850" max="14850" width="9.28515625" customWidth="1"/>
    <col min="14852" max="14853" width="10" customWidth="1"/>
    <col min="15094" max="15094" width="5.140625" customWidth="1"/>
    <col min="15095" max="15095" width="7.28515625" customWidth="1"/>
    <col min="15096" max="15096" width="38.5703125" customWidth="1"/>
    <col min="15097" max="15097" width="7.140625" customWidth="1"/>
    <col min="15098" max="15098" width="7.5703125" customWidth="1"/>
    <col min="15099" max="15103" width="8.5703125" customWidth="1"/>
    <col min="15104" max="15104" width="9" customWidth="1"/>
    <col min="15105" max="15105" width="9.42578125" customWidth="1"/>
    <col min="15106" max="15106" width="9.28515625" customWidth="1"/>
    <col min="15108" max="15109" width="10" customWidth="1"/>
    <col min="15350" max="15350" width="5.140625" customWidth="1"/>
    <col min="15351" max="15351" width="7.28515625" customWidth="1"/>
    <col min="15352" max="15352" width="38.5703125" customWidth="1"/>
    <col min="15353" max="15353" width="7.140625" customWidth="1"/>
    <col min="15354" max="15354" width="7.5703125" customWidth="1"/>
    <col min="15355" max="15359" width="8.5703125" customWidth="1"/>
    <col min="15360" max="15360" width="9" customWidth="1"/>
    <col min="15361" max="15361" width="9.42578125" customWidth="1"/>
    <col min="15362" max="15362" width="9.28515625" customWidth="1"/>
    <col min="15364" max="15365" width="10" customWidth="1"/>
    <col min="15606" max="15606" width="5.140625" customWidth="1"/>
    <col min="15607" max="15607" width="7.28515625" customWidth="1"/>
    <col min="15608" max="15608" width="38.5703125" customWidth="1"/>
    <col min="15609" max="15609" width="7.140625" customWidth="1"/>
    <col min="15610" max="15610" width="7.5703125" customWidth="1"/>
    <col min="15611" max="15615" width="8.5703125" customWidth="1"/>
    <col min="15616" max="15616" width="9" customWidth="1"/>
    <col min="15617" max="15617" width="9.42578125" customWidth="1"/>
    <col min="15618" max="15618" width="9.28515625" customWidth="1"/>
    <col min="15620" max="15621" width="10" customWidth="1"/>
    <col min="15862" max="15862" width="5.140625" customWidth="1"/>
    <col min="15863" max="15863" width="7.28515625" customWidth="1"/>
    <col min="15864" max="15864" width="38.5703125" customWidth="1"/>
    <col min="15865" max="15865" width="7.140625" customWidth="1"/>
    <col min="15866" max="15866" width="7.5703125" customWidth="1"/>
    <col min="15867" max="15871" width="8.5703125" customWidth="1"/>
    <col min="15872" max="15872" width="9" customWidth="1"/>
    <col min="15873" max="15873" width="9.42578125" customWidth="1"/>
    <col min="15874" max="15874" width="9.28515625" customWidth="1"/>
    <col min="15876" max="15877" width="10" customWidth="1"/>
    <col min="16118" max="16118" width="5.140625" customWidth="1"/>
    <col min="16119" max="16119" width="7.28515625" customWidth="1"/>
    <col min="16120" max="16120" width="38.5703125" customWidth="1"/>
    <col min="16121" max="16121" width="7.140625" customWidth="1"/>
    <col min="16122" max="16122" width="7.5703125" customWidth="1"/>
    <col min="16123" max="16127" width="8.5703125" customWidth="1"/>
    <col min="16128" max="16128" width="9" customWidth="1"/>
    <col min="16129" max="16129" width="9.42578125" customWidth="1"/>
    <col min="16130" max="16130" width="9.28515625" customWidth="1"/>
    <col min="16132" max="16133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Kopsavilkums!A24</f>
        <v>6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56" t="str">
        <f>Kopsavilkums!C24</f>
        <v>ŪKT / ŪK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tr">
        <f>'1'!$A$9</f>
        <v>Tāme sastādīta 2018.gada tirgus cenās, pamatojoties uz AR daļas rasējumiem.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P78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Kopsavilkums!A35</f>
        <v xml:space="preserve">Tāme sastādīta 2018.gada </v>
      </c>
    </row>
    <row r="12" spans="1:16" s="6" customFormat="1" ht="29.25" customHeight="1" x14ac:dyDescent="0.2">
      <c r="A12" s="198" t="s">
        <v>0</v>
      </c>
      <c r="B12" s="203" t="s">
        <v>12</v>
      </c>
      <c r="C12" s="198" t="s">
        <v>11</v>
      </c>
      <c r="D12" s="203" t="s">
        <v>1</v>
      </c>
      <c r="E12" s="203" t="s">
        <v>2</v>
      </c>
      <c r="F12" s="200" t="s">
        <v>3</v>
      </c>
      <c r="G12" s="201"/>
      <c r="H12" s="201"/>
      <c r="I12" s="201"/>
      <c r="J12" s="201"/>
      <c r="K12" s="202"/>
      <c r="L12" s="200" t="s">
        <v>5</v>
      </c>
      <c r="M12" s="201"/>
      <c r="N12" s="201"/>
      <c r="O12" s="201"/>
      <c r="P12" s="202"/>
    </row>
    <row r="13" spans="1:16" s="6" customFormat="1" ht="58.5" x14ac:dyDescent="0.2">
      <c r="A13" s="199"/>
      <c r="B13" s="204"/>
      <c r="C13" s="199"/>
      <c r="D13" s="204"/>
      <c r="E13" s="204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/>
      <c r="D15" s="89"/>
      <c r="E15" s="93"/>
      <c r="F15" s="81"/>
      <c r="G15" s="67"/>
      <c r="H15" s="67"/>
      <c r="I15" s="67"/>
      <c r="J15" s="67"/>
      <c r="K15" s="96">
        <f>SUM(H15:J15)</f>
        <v>0</v>
      </c>
      <c r="L15" s="99">
        <f>ROUND(E15*F15,2)</f>
        <v>0</v>
      </c>
      <c r="M15" s="72">
        <f>ROUND(E15*H15,2)</f>
        <v>0</v>
      </c>
      <c r="N15" s="72">
        <f>ROUND(E15*I15,2)</f>
        <v>0</v>
      </c>
      <c r="O15" s="72">
        <f>ROUND(E15*J15,2)</f>
        <v>0</v>
      </c>
      <c r="P15" s="73">
        <f>SUM(M15:O15)</f>
        <v>0</v>
      </c>
    </row>
    <row r="16" spans="1:16" s="6" customFormat="1" ht="25.5" x14ac:dyDescent="0.2">
      <c r="A16" s="70">
        <f t="shared" ref="A16:A76" si="1">A15+1</f>
        <v>1</v>
      </c>
      <c r="B16" s="71"/>
      <c r="C16" s="193" t="s">
        <v>96</v>
      </c>
      <c r="D16" s="159"/>
      <c r="E16" s="31"/>
      <c r="F16" s="87"/>
      <c r="G16" s="72"/>
      <c r="H16" s="72">
        <f>ROUND(F16*G16,2)</f>
        <v>0</v>
      </c>
      <c r="I16" s="72"/>
      <c r="J16" s="72"/>
      <c r="K16" s="96">
        <f>SUM(H16:J16)</f>
        <v>0</v>
      </c>
      <c r="L16" s="99">
        <f>ROUND(E16*F16,2)</f>
        <v>0</v>
      </c>
      <c r="M16" s="72">
        <f>ROUND(E16*H16,2)</f>
        <v>0</v>
      </c>
      <c r="N16" s="72">
        <f>ROUND(E16*I16,2)</f>
        <v>0</v>
      </c>
      <c r="O16" s="72">
        <f>ROUND(E16*J16,2)</f>
        <v>0</v>
      </c>
      <c r="P16" s="73">
        <f>SUM(M16:O16)</f>
        <v>0</v>
      </c>
    </row>
    <row r="17" spans="1:16" s="6" customFormat="1" ht="51" x14ac:dyDescent="0.2">
      <c r="A17" s="70">
        <f t="shared" si="1"/>
        <v>2</v>
      </c>
      <c r="B17" s="71"/>
      <c r="C17" s="83" t="s">
        <v>97</v>
      </c>
      <c r="D17" s="159" t="s">
        <v>54</v>
      </c>
      <c r="E17" s="31">
        <v>65</v>
      </c>
      <c r="F17" s="87"/>
      <c r="G17" s="72"/>
      <c r="H17" s="72">
        <f t="shared" ref="H17:H18" si="2">ROUND(F17*G17,2)</f>
        <v>0</v>
      </c>
      <c r="I17" s="72"/>
      <c r="J17" s="72"/>
      <c r="K17" s="96">
        <f t="shared" ref="K17:K18" si="3">SUM(H17:J17)</f>
        <v>0</v>
      </c>
      <c r="L17" s="99">
        <f t="shared" ref="L17:L18" si="4">ROUND(E17*F17,2)</f>
        <v>0</v>
      </c>
      <c r="M17" s="72">
        <f t="shared" ref="M17:M18" si="5">ROUND(E17*H17,2)</f>
        <v>0</v>
      </c>
      <c r="N17" s="72">
        <f t="shared" ref="N17:N18" si="6">ROUND(E17*I17,2)</f>
        <v>0</v>
      </c>
      <c r="O17" s="72">
        <f t="shared" ref="O17:O18" si="7">ROUND(E17*J17,2)</f>
        <v>0</v>
      </c>
      <c r="P17" s="73">
        <f t="shared" ref="P17:P18" si="8">SUM(M17:O17)</f>
        <v>0</v>
      </c>
    </row>
    <row r="18" spans="1:16" s="6" customFormat="1" ht="76.5" x14ac:dyDescent="0.2">
      <c r="A18" s="70">
        <f t="shared" si="1"/>
        <v>3</v>
      </c>
      <c r="B18" s="71"/>
      <c r="C18" s="83" t="s">
        <v>98</v>
      </c>
      <c r="D18" s="159" t="s">
        <v>54</v>
      </c>
      <c r="E18" s="31">
        <v>35</v>
      </c>
      <c r="F18" s="87"/>
      <c r="G18" s="72"/>
      <c r="H18" s="72">
        <f t="shared" si="2"/>
        <v>0</v>
      </c>
      <c r="I18" s="72"/>
      <c r="J18" s="72"/>
      <c r="K18" s="96">
        <f t="shared" si="3"/>
        <v>0</v>
      </c>
      <c r="L18" s="99">
        <f t="shared" si="4"/>
        <v>0</v>
      </c>
      <c r="M18" s="72">
        <f t="shared" si="5"/>
        <v>0</v>
      </c>
      <c r="N18" s="72">
        <f t="shared" si="6"/>
        <v>0</v>
      </c>
      <c r="O18" s="72">
        <f t="shared" si="7"/>
        <v>0</v>
      </c>
      <c r="P18" s="73">
        <f t="shared" si="8"/>
        <v>0</v>
      </c>
    </row>
    <row r="19" spans="1:16" s="6" customFormat="1" ht="127.5" x14ac:dyDescent="0.2">
      <c r="A19" s="70">
        <f t="shared" si="1"/>
        <v>4</v>
      </c>
      <c r="B19" s="71"/>
      <c r="C19" s="83" t="s">
        <v>99</v>
      </c>
      <c r="D19" s="159" t="s">
        <v>54</v>
      </c>
      <c r="E19" s="31">
        <v>30</v>
      </c>
      <c r="F19" s="87"/>
      <c r="G19" s="72"/>
      <c r="H19" s="72">
        <f t="shared" ref="H19:H69" si="9">ROUND(F19*G19,2)</f>
        <v>0</v>
      </c>
      <c r="I19" s="72"/>
      <c r="J19" s="72"/>
      <c r="K19" s="96">
        <f t="shared" ref="K19:K69" si="10">SUM(H19:J19)</f>
        <v>0</v>
      </c>
      <c r="L19" s="99">
        <f t="shared" ref="L19:L69" si="11">ROUND(E19*F19,2)</f>
        <v>0</v>
      </c>
      <c r="M19" s="72">
        <f t="shared" ref="M19:M69" si="12">ROUND(E19*H19,2)</f>
        <v>0</v>
      </c>
      <c r="N19" s="72">
        <f t="shared" ref="N19:N69" si="13">ROUND(E19*I19,2)</f>
        <v>0</v>
      </c>
      <c r="O19" s="72">
        <f t="shared" ref="O19:O69" si="14">ROUND(E19*J19,2)</f>
        <v>0</v>
      </c>
      <c r="P19" s="73">
        <f t="shared" ref="P19:P69" si="15">SUM(M19:O19)</f>
        <v>0</v>
      </c>
    </row>
    <row r="20" spans="1:16" s="6" customFormat="1" ht="51" x14ac:dyDescent="0.2">
      <c r="A20" s="70">
        <f t="shared" si="1"/>
        <v>5</v>
      </c>
      <c r="B20" s="71"/>
      <c r="C20" s="83" t="s">
        <v>100</v>
      </c>
      <c r="D20" s="159" t="s">
        <v>101</v>
      </c>
      <c r="E20" s="31">
        <v>1</v>
      </c>
      <c r="F20" s="87"/>
      <c r="G20" s="72"/>
      <c r="H20" s="72">
        <f t="shared" si="9"/>
        <v>0</v>
      </c>
      <c r="I20" s="72"/>
      <c r="J20" s="72"/>
      <c r="K20" s="96">
        <f t="shared" si="10"/>
        <v>0</v>
      </c>
      <c r="L20" s="99">
        <f t="shared" si="11"/>
        <v>0</v>
      </c>
      <c r="M20" s="72">
        <f t="shared" si="12"/>
        <v>0</v>
      </c>
      <c r="N20" s="72">
        <f t="shared" si="13"/>
        <v>0</v>
      </c>
      <c r="O20" s="72">
        <f t="shared" si="14"/>
        <v>0</v>
      </c>
      <c r="P20" s="73">
        <f t="shared" si="15"/>
        <v>0</v>
      </c>
    </row>
    <row r="21" spans="1:16" s="6" customFormat="1" ht="12.75" x14ac:dyDescent="0.2">
      <c r="A21" s="70">
        <f t="shared" si="1"/>
        <v>6</v>
      </c>
      <c r="B21" s="71"/>
      <c r="C21" s="193" t="s">
        <v>102</v>
      </c>
      <c r="D21" s="159"/>
      <c r="E21" s="31"/>
      <c r="F21" s="87"/>
      <c r="G21" s="72"/>
      <c r="H21" s="72">
        <f t="shared" si="9"/>
        <v>0</v>
      </c>
      <c r="I21" s="72"/>
      <c r="J21" s="72"/>
      <c r="K21" s="96">
        <f t="shared" si="10"/>
        <v>0</v>
      </c>
      <c r="L21" s="99">
        <f t="shared" si="11"/>
        <v>0</v>
      </c>
      <c r="M21" s="72">
        <f t="shared" si="12"/>
        <v>0</v>
      </c>
      <c r="N21" s="72">
        <f t="shared" si="13"/>
        <v>0</v>
      </c>
      <c r="O21" s="72">
        <f t="shared" si="14"/>
        <v>0</v>
      </c>
      <c r="P21" s="73">
        <f t="shared" si="15"/>
        <v>0</v>
      </c>
    </row>
    <row r="22" spans="1:16" s="6" customFormat="1" ht="12.75" x14ac:dyDescent="0.2">
      <c r="A22" s="70">
        <f t="shared" si="1"/>
        <v>7</v>
      </c>
      <c r="B22" s="71"/>
      <c r="C22" s="193" t="s">
        <v>103</v>
      </c>
      <c r="D22" s="159"/>
      <c r="E22" s="31"/>
      <c r="F22" s="87"/>
      <c r="G22" s="72"/>
      <c r="H22" s="72">
        <f t="shared" si="9"/>
        <v>0</v>
      </c>
      <c r="I22" s="72"/>
      <c r="J22" s="72"/>
      <c r="K22" s="96">
        <f t="shared" si="10"/>
        <v>0</v>
      </c>
      <c r="L22" s="99">
        <f t="shared" si="11"/>
        <v>0</v>
      </c>
      <c r="M22" s="72">
        <f t="shared" si="12"/>
        <v>0</v>
      </c>
      <c r="N22" s="72">
        <f t="shared" si="13"/>
        <v>0</v>
      </c>
      <c r="O22" s="72">
        <f t="shared" si="14"/>
        <v>0</v>
      </c>
      <c r="P22" s="73">
        <f t="shared" si="15"/>
        <v>0</v>
      </c>
    </row>
    <row r="23" spans="1:16" s="6" customFormat="1" ht="25.5" x14ac:dyDescent="0.2">
      <c r="A23" s="70">
        <f t="shared" si="1"/>
        <v>8</v>
      </c>
      <c r="B23" s="71"/>
      <c r="C23" s="83" t="s">
        <v>104</v>
      </c>
      <c r="D23" s="159" t="s">
        <v>42</v>
      </c>
      <c r="E23" s="31">
        <v>3</v>
      </c>
      <c r="F23" s="87"/>
      <c r="G23" s="72"/>
      <c r="H23" s="72">
        <f t="shared" si="9"/>
        <v>0</v>
      </c>
      <c r="I23" s="72"/>
      <c r="J23" s="72"/>
      <c r="K23" s="96">
        <f t="shared" si="10"/>
        <v>0</v>
      </c>
      <c r="L23" s="99">
        <f t="shared" si="11"/>
        <v>0</v>
      </c>
      <c r="M23" s="72">
        <f t="shared" si="12"/>
        <v>0</v>
      </c>
      <c r="N23" s="72">
        <f t="shared" si="13"/>
        <v>0</v>
      </c>
      <c r="O23" s="72">
        <f t="shared" si="14"/>
        <v>0</v>
      </c>
      <c r="P23" s="73">
        <f t="shared" si="15"/>
        <v>0</v>
      </c>
    </row>
    <row r="24" spans="1:16" s="6" customFormat="1" ht="25.5" x14ac:dyDescent="0.2">
      <c r="A24" s="70">
        <f t="shared" si="1"/>
        <v>9</v>
      </c>
      <c r="B24" s="71"/>
      <c r="C24" s="83" t="s">
        <v>105</v>
      </c>
      <c r="D24" s="159" t="s">
        <v>42</v>
      </c>
      <c r="E24" s="31">
        <v>25</v>
      </c>
      <c r="F24" s="87"/>
      <c r="G24" s="72"/>
      <c r="H24" s="72">
        <f t="shared" si="9"/>
        <v>0</v>
      </c>
      <c r="I24" s="72"/>
      <c r="J24" s="72"/>
      <c r="K24" s="96">
        <f t="shared" si="10"/>
        <v>0</v>
      </c>
      <c r="L24" s="99">
        <f t="shared" si="11"/>
        <v>0</v>
      </c>
      <c r="M24" s="72">
        <f t="shared" si="12"/>
        <v>0</v>
      </c>
      <c r="N24" s="72">
        <f t="shared" si="13"/>
        <v>0</v>
      </c>
      <c r="O24" s="72">
        <f t="shared" si="14"/>
        <v>0</v>
      </c>
      <c r="P24" s="73">
        <f t="shared" si="15"/>
        <v>0</v>
      </c>
    </row>
    <row r="25" spans="1:16" s="6" customFormat="1" ht="12.75" x14ac:dyDescent="0.2">
      <c r="A25" s="70">
        <f t="shared" si="1"/>
        <v>10</v>
      </c>
      <c r="B25" s="71"/>
      <c r="C25" s="83" t="s">
        <v>106</v>
      </c>
      <c r="D25" s="159" t="s">
        <v>107</v>
      </c>
      <c r="E25" s="31">
        <v>1</v>
      </c>
      <c r="F25" s="87"/>
      <c r="G25" s="72"/>
      <c r="H25" s="72">
        <f t="shared" si="9"/>
        <v>0</v>
      </c>
      <c r="I25" s="72"/>
      <c r="J25" s="72"/>
      <c r="K25" s="96">
        <f t="shared" si="10"/>
        <v>0</v>
      </c>
      <c r="L25" s="99">
        <f t="shared" si="11"/>
        <v>0</v>
      </c>
      <c r="M25" s="72">
        <f t="shared" si="12"/>
        <v>0</v>
      </c>
      <c r="N25" s="72">
        <f t="shared" si="13"/>
        <v>0</v>
      </c>
      <c r="O25" s="72">
        <f t="shared" si="14"/>
        <v>0</v>
      </c>
      <c r="P25" s="73">
        <f t="shared" si="15"/>
        <v>0</v>
      </c>
    </row>
    <row r="26" spans="1:16" s="6" customFormat="1" ht="12.75" x14ac:dyDescent="0.2">
      <c r="A26" s="70">
        <f t="shared" si="1"/>
        <v>11</v>
      </c>
      <c r="B26" s="71"/>
      <c r="C26" s="83" t="s">
        <v>108</v>
      </c>
      <c r="D26" s="159" t="s">
        <v>107</v>
      </c>
      <c r="E26" s="31">
        <v>1</v>
      </c>
      <c r="F26" s="87"/>
      <c r="G26" s="72"/>
      <c r="H26" s="72">
        <f t="shared" si="9"/>
        <v>0</v>
      </c>
      <c r="I26" s="72"/>
      <c r="J26" s="72"/>
      <c r="K26" s="96">
        <f t="shared" si="10"/>
        <v>0</v>
      </c>
      <c r="L26" s="99">
        <f t="shared" si="11"/>
        <v>0</v>
      </c>
      <c r="M26" s="72">
        <f t="shared" si="12"/>
        <v>0</v>
      </c>
      <c r="N26" s="72">
        <f t="shared" si="13"/>
        <v>0</v>
      </c>
      <c r="O26" s="72">
        <f t="shared" si="14"/>
        <v>0</v>
      </c>
      <c r="P26" s="73">
        <f t="shared" si="15"/>
        <v>0</v>
      </c>
    </row>
    <row r="27" spans="1:16" s="6" customFormat="1" ht="12.75" x14ac:dyDescent="0.2">
      <c r="A27" s="70">
        <f t="shared" si="1"/>
        <v>12</v>
      </c>
      <c r="B27" s="71"/>
      <c r="C27" s="83" t="s">
        <v>109</v>
      </c>
      <c r="D27" s="159" t="s">
        <v>107</v>
      </c>
      <c r="E27" s="31">
        <v>1</v>
      </c>
      <c r="F27" s="87"/>
      <c r="G27" s="72"/>
      <c r="H27" s="72">
        <f t="shared" si="9"/>
        <v>0</v>
      </c>
      <c r="I27" s="72"/>
      <c r="J27" s="72"/>
      <c r="K27" s="96">
        <f t="shared" si="10"/>
        <v>0</v>
      </c>
      <c r="L27" s="99">
        <f t="shared" si="11"/>
        <v>0</v>
      </c>
      <c r="M27" s="72">
        <f t="shared" si="12"/>
        <v>0</v>
      </c>
      <c r="N27" s="72">
        <f t="shared" si="13"/>
        <v>0</v>
      </c>
      <c r="O27" s="72">
        <f t="shared" si="14"/>
        <v>0</v>
      </c>
      <c r="P27" s="73">
        <f t="shared" si="15"/>
        <v>0</v>
      </c>
    </row>
    <row r="28" spans="1:16" s="6" customFormat="1" ht="25.5" x14ac:dyDescent="0.2">
      <c r="A28" s="70">
        <f t="shared" si="1"/>
        <v>13</v>
      </c>
      <c r="B28" s="71"/>
      <c r="C28" s="83" t="s">
        <v>110</v>
      </c>
      <c r="D28" s="159" t="s">
        <v>107</v>
      </c>
      <c r="E28" s="31">
        <v>2</v>
      </c>
      <c r="F28" s="87"/>
      <c r="G28" s="72"/>
      <c r="H28" s="72">
        <f t="shared" si="9"/>
        <v>0</v>
      </c>
      <c r="I28" s="72"/>
      <c r="J28" s="72"/>
      <c r="K28" s="96">
        <f t="shared" si="10"/>
        <v>0</v>
      </c>
      <c r="L28" s="99">
        <f t="shared" si="11"/>
        <v>0</v>
      </c>
      <c r="M28" s="72">
        <f t="shared" si="12"/>
        <v>0</v>
      </c>
      <c r="N28" s="72">
        <f t="shared" si="13"/>
        <v>0</v>
      </c>
      <c r="O28" s="72">
        <f t="shared" si="14"/>
        <v>0</v>
      </c>
      <c r="P28" s="73">
        <f t="shared" si="15"/>
        <v>0</v>
      </c>
    </row>
    <row r="29" spans="1:16" s="6" customFormat="1" ht="63.75" x14ac:dyDescent="0.2">
      <c r="A29" s="70">
        <f t="shared" si="1"/>
        <v>14</v>
      </c>
      <c r="B29" s="71"/>
      <c r="C29" s="83" t="s">
        <v>111</v>
      </c>
      <c r="D29" s="159" t="s">
        <v>112</v>
      </c>
      <c r="E29" s="31">
        <v>2</v>
      </c>
      <c r="F29" s="87"/>
      <c r="G29" s="72"/>
      <c r="H29" s="72">
        <f t="shared" si="9"/>
        <v>0</v>
      </c>
      <c r="I29" s="72"/>
      <c r="J29" s="72"/>
      <c r="K29" s="96">
        <f t="shared" si="10"/>
        <v>0</v>
      </c>
      <c r="L29" s="99">
        <f t="shared" si="11"/>
        <v>0</v>
      </c>
      <c r="M29" s="72">
        <f t="shared" si="12"/>
        <v>0</v>
      </c>
      <c r="N29" s="72">
        <f t="shared" si="13"/>
        <v>0</v>
      </c>
      <c r="O29" s="72">
        <f t="shared" si="14"/>
        <v>0</v>
      </c>
      <c r="P29" s="73">
        <f t="shared" si="15"/>
        <v>0</v>
      </c>
    </row>
    <row r="30" spans="1:16" s="6" customFormat="1" ht="12.75" x14ac:dyDescent="0.2">
      <c r="A30" s="70">
        <f t="shared" si="1"/>
        <v>15</v>
      </c>
      <c r="B30" s="71"/>
      <c r="C30" s="83" t="s">
        <v>113</v>
      </c>
      <c r="D30" s="159" t="s">
        <v>101</v>
      </c>
      <c r="E30" s="31">
        <v>1</v>
      </c>
      <c r="F30" s="87"/>
      <c r="G30" s="72"/>
      <c r="H30" s="72">
        <f t="shared" si="9"/>
        <v>0</v>
      </c>
      <c r="I30" s="72"/>
      <c r="J30" s="72"/>
      <c r="K30" s="96">
        <f t="shared" si="10"/>
        <v>0</v>
      </c>
      <c r="L30" s="99">
        <f t="shared" si="11"/>
        <v>0</v>
      </c>
      <c r="M30" s="72">
        <f t="shared" si="12"/>
        <v>0</v>
      </c>
      <c r="N30" s="72">
        <f t="shared" si="13"/>
        <v>0</v>
      </c>
      <c r="O30" s="72">
        <f t="shared" si="14"/>
        <v>0</v>
      </c>
      <c r="P30" s="73">
        <f t="shared" si="15"/>
        <v>0</v>
      </c>
    </row>
    <row r="31" spans="1:16" s="6" customFormat="1" ht="12.75" x14ac:dyDescent="0.2">
      <c r="A31" s="70">
        <f t="shared" si="1"/>
        <v>16</v>
      </c>
      <c r="B31" s="71"/>
      <c r="C31" s="193" t="s">
        <v>114</v>
      </c>
      <c r="D31" s="159"/>
      <c r="E31" s="31"/>
      <c r="F31" s="87"/>
      <c r="G31" s="72"/>
      <c r="H31" s="72">
        <f t="shared" si="9"/>
        <v>0</v>
      </c>
      <c r="I31" s="72"/>
      <c r="J31" s="72"/>
      <c r="K31" s="96">
        <f t="shared" si="10"/>
        <v>0</v>
      </c>
      <c r="L31" s="99">
        <f t="shared" si="11"/>
        <v>0</v>
      </c>
      <c r="M31" s="72">
        <f t="shared" si="12"/>
        <v>0</v>
      </c>
      <c r="N31" s="72">
        <f t="shared" si="13"/>
        <v>0</v>
      </c>
      <c r="O31" s="72">
        <f t="shared" si="14"/>
        <v>0</v>
      </c>
      <c r="P31" s="73">
        <f t="shared" si="15"/>
        <v>0</v>
      </c>
    </row>
    <row r="32" spans="1:16" s="6" customFormat="1" ht="25.5" x14ac:dyDescent="0.2">
      <c r="A32" s="70">
        <f t="shared" si="1"/>
        <v>17</v>
      </c>
      <c r="B32" s="71"/>
      <c r="C32" s="83" t="s">
        <v>115</v>
      </c>
      <c r="D32" s="159" t="s">
        <v>42</v>
      </c>
      <c r="E32" s="31">
        <v>7</v>
      </c>
      <c r="F32" s="87"/>
      <c r="G32" s="72"/>
      <c r="H32" s="72">
        <f t="shared" si="9"/>
        <v>0</v>
      </c>
      <c r="I32" s="72"/>
      <c r="J32" s="72"/>
      <c r="K32" s="96">
        <f t="shared" si="10"/>
        <v>0</v>
      </c>
      <c r="L32" s="99">
        <f t="shared" si="11"/>
        <v>0</v>
      </c>
      <c r="M32" s="72">
        <f t="shared" si="12"/>
        <v>0</v>
      </c>
      <c r="N32" s="72">
        <f t="shared" si="13"/>
        <v>0</v>
      </c>
      <c r="O32" s="72">
        <f t="shared" si="14"/>
        <v>0</v>
      </c>
      <c r="P32" s="73">
        <f t="shared" si="15"/>
        <v>0</v>
      </c>
    </row>
    <row r="33" spans="1:16" s="6" customFormat="1" ht="38.25" x14ac:dyDescent="0.2">
      <c r="A33" s="70">
        <f t="shared" si="1"/>
        <v>18</v>
      </c>
      <c r="B33" s="71"/>
      <c r="C33" s="83" t="s">
        <v>229</v>
      </c>
      <c r="D33" s="159" t="s">
        <v>107</v>
      </c>
      <c r="E33" s="31">
        <v>1</v>
      </c>
      <c r="F33" s="87"/>
      <c r="G33" s="72"/>
      <c r="H33" s="72">
        <f t="shared" si="9"/>
        <v>0</v>
      </c>
      <c r="I33" s="72"/>
      <c r="J33" s="72"/>
      <c r="K33" s="96">
        <f t="shared" si="10"/>
        <v>0</v>
      </c>
      <c r="L33" s="99">
        <f t="shared" si="11"/>
        <v>0</v>
      </c>
      <c r="M33" s="72">
        <f t="shared" si="12"/>
        <v>0</v>
      </c>
      <c r="N33" s="72">
        <f t="shared" si="13"/>
        <v>0</v>
      </c>
      <c r="O33" s="72">
        <f t="shared" si="14"/>
        <v>0</v>
      </c>
      <c r="P33" s="73">
        <f t="shared" si="15"/>
        <v>0</v>
      </c>
    </row>
    <row r="34" spans="1:16" s="6" customFormat="1" ht="12.75" x14ac:dyDescent="0.2">
      <c r="A34" s="70">
        <f t="shared" si="1"/>
        <v>19</v>
      </c>
      <c r="B34" s="71"/>
      <c r="C34" s="83" t="s">
        <v>113</v>
      </c>
      <c r="D34" s="159" t="s">
        <v>101</v>
      </c>
      <c r="E34" s="31">
        <v>1</v>
      </c>
      <c r="F34" s="87"/>
      <c r="G34" s="72"/>
      <c r="H34" s="72">
        <f t="shared" si="9"/>
        <v>0</v>
      </c>
      <c r="I34" s="72"/>
      <c r="J34" s="72"/>
      <c r="K34" s="96">
        <f t="shared" si="10"/>
        <v>0</v>
      </c>
      <c r="L34" s="99">
        <f t="shared" si="11"/>
        <v>0</v>
      </c>
      <c r="M34" s="72">
        <f t="shared" si="12"/>
        <v>0</v>
      </c>
      <c r="N34" s="72">
        <f t="shared" si="13"/>
        <v>0</v>
      </c>
      <c r="O34" s="72">
        <f t="shared" si="14"/>
        <v>0</v>
      </c>
      <c r="P34" s="73">
        <f t="shared" si="15"/>
        <v>0</v>
      </c>
    </row>
    <row r="35" spans="1:16" s="6" customFormat="1" ht="25.5" x14ac:dyDescent="0.2">
      <c r="A35" s="70">
        <f t="shared" si="1"/>
        <v>20</v>
      </c>
      <c r="B35" s="71"/>
      <c r="C35" s="83" t="s">
        <v>116</v>
      </c>
      <c r="D35" s="159" t="s">
        <v>101</v>
      </c>
      <c r="E35" s="31">
        <v>1</v>
      </c>
      <c r="F35" s="87"/>
      <c r="G35" s="72"/>
      <c r="H35" s="72">
        <f t="shared" si="9"/>
        <v>0</v>
      </c>
      <c r="I35" s="72"/>
      <c r="J35" s="72"/>
      <c r="K35" s="96">
        <f t="shared" si="10"/>
        <v>0</v>
      </c>
      <c r="L35" s="99">
        <f t="shared" si="11"/>
        <v>0</v>
      </c>
      <c r="M35" s="72">
        <f t="shared" si="12"/>
        <v>0</v>
      </c>
      <c r="N35" s="72">
        <f t="shared" si="13"/>
        <v>0</v>
      </c>
      <c r="O35" s="72">
        <f t="shared" si="14"/>
        <v>0</v>
      </c>
      <c r="P35" s="73">
        <f t="shared" si="15"/>
        <v>0</v>
      </c>
    </row>
    <row r="36" spans="1:16" s="6" customFormat="1" ht="12.75" x14ac:dyDescent="0.2">
      <c r="A36" s="70">
        <f t="shared" si="1"/>
        <v>21</v>
      </c>
      <c r="B36" s="71"/>
      <c r="C36" s="193" t="s">
        <v>117</v>
      </c>
      <c r="D36" s="159"/>
      <c r="E36" s="31"/>
      <c r="F36" s="87"/>
      <c r="G36" s="72"/>
      <c r="H36" s="72">
        <f t="shared" si="9"/>
        <v>0</v>
      </c>
      <c r="I36" s="72"/>
      <c r="J36" s="72"/>
      <c r="K36" s="96">
        <f t="shared" si="10"/>
        <v>0</v>
      </c>
      <c r="L36" s="99">
        <f t="shared" si="11"/>
        <v>0</v>
      </c>
      <c r="M36" s="72">
        <f t="shared" si="12"/>
        <v>0</v>
      </c>
      <c r="N36" s="72">
        <f t="shared" si="13"/>
        <v>0</v>
      </c>
      <c r="O36" s="72">
        <f t="shared" si="14"/>
        <v>0</v>
      </c>
      <c r="P36" s="73">
        <f t="shared" si="15"/>
        <v>0</v>
      </c>
    </row>
    <row r="37" spans="1:16" s="6" customFormat="1" ht="12.75" x14ac:dyDescent="0.2">
      <c r="A37" s="70">
        <f t="shared" si="1"/>
        <v>22</v>
      </c>
      <c r="B37" s="71"/>
      <c r="C37" s="193" t="s">
        <v>118</v>
      </c>
      <c r="D37" s="159"/>
      <c r="E37" s="31"/>
      <c r="F37" s="87"/>
      <c r="G37" s="72"/>
      <c r="H37" s="72">
        <f t="shared" si="9"/>
        <v>0</v>
      </c>
      <c r="I37" s="72"/>
      <c r="J37" s="72"/>
      <c r="K37" s="96">
        <f t="shared" si="10"/>
        <v>0</v>
      </c>
      <c r="L37" s="99">
        <f t="shared" si="11"/>
        <v>0</v>
      </c>
      <c r="M37" s="72">
        <f t="shared" si="12"/>
        <v>0</v>
      </c>
      <c r="N37" s="72">
        <f t="shared" si="13"/>
        <v>0</v>
      </c>
      <c r="O37" s="72">
        <f t="shared" si="14"/>
        <v>0</v>
      </c>
      <c r="P37" s="73">
        <f t="shared" si="15"/>
        <v>0</v>
      </c>
    </row>
    <row r="38" spans="1:16" s="6" customFormat="1" ht="12.75" x14ac:dyDescent="0.2">
      <c r="A38" s="70">
        <f t="shared" si="1"/>
        <v>23</v>
      </c>
      <c r="B38" s="71"/>
      <c r="C38" s="83" t="s">
        <v>119</v>
      </c>
      <c r="D38" s="159" t="s">
        <v>42</v>
      </c>
      <c r="E38" s="31">
        <v>3</v>
      </c>
      <c r="F38" s="87"/>
      <c r="G38" s="72"/>
      <c r="H38" s="72">
        <f t="shared" si="9"/>
        <v>0</v>
      </c>
      <c r="I38" s="72"/>
      <c r="J38" s="72"/>
      <c r="K38" s="96">
        <f t="shared" si="10"/>
        <v>0</v>
      </c>
      <c r="L38" s="99">
        <f t="shared" si="11"/>
        <v>0</v>
      </c>
      <c r="M38" s="72">
        <f t="shared" si="12"/>
        <v>0</v>
      </c>
      <c r="N38" s="72">
        <f t="shared" si="13"/>
        <v>0</v>
      </c>
      <c r="O38" s="72">
        <f t="shared" si="14"/>
        <v>0</v>
      </c>
      <c r="P38" s="73">
        <f t="shared" si="15"/>
        <v>0</v>
      </c>
    </row>
    <row r="39" spans="1:16" s="6" customFormat="1" ht="12.75" x14ac:dyDescent="0.2">
      <c r="A39" s="70">
        <f t="shared" si="1"/>
        <v>24</v>
      </c>
      <c r="B39" s="71"/>
      <c r="C39" s="83" t="s">
        <v>120</v>
      </c>
      <c r="D39" s="159" t="s">
        <v>42</v>
      </c>
      <c r="E39" s="31">
        <v>25</v>
      </c>
      <c r="F39" s="87"/>
      <c r="G39" s="72"/>
      <c r="H39" s="72">
        <f t="shared" si="9"/>
        <v>0</v>
      </c>
      <c r="I39" s="72"/>
      <c r="J39" s="72"/>
      <c r="K39" s="96">
        <f t="shared" si="10"/>
        <v>0</v>
      </c>
      <c r="L39" s="99">
        <f t="shared" si="11"/>
        <v>0</v>
      </c>
      <c r="M39" s="72">
        <f t="shared" si="12"/>
        <v>0</v>
      </c>
      <c r="N39" s="72">
        <f t="shared" si="13"/>
        <v>0</v>
      </c>
      <c r="O39" s="72">
        <f t="shared" si="14"/>
        <v>0</v>
      </c>
      <c r="P39" s="73">
        <f t="shared" si="15"/>
        <v>0</v>
      </c>
    </row>
    <row r="40" spans="1:16" s="6" customFormat="1" ht="12.75" x14ac:dyDescent="0.2">
      <c r="A40" s="70">
        <f t="shared" si="1"/>
        <v>25</v>
      </c>
      <c r="B40" s="71"/>
      <c r="C40" s="83" t="s">
        <v>121</v>
      </c>
      <c r="D40" s="159" t="s">
        <v>107</v>
      </c>
      <c r="E40" s="31">
        <v>4</v>
      </c>
      <c r="F40" s="87"/>
      <c r="G40" s="72"/>
      <c r="H40" s="72">
        <f t="shared" si="9"/>
        <v>0</v>
      </c>
      <c r="I40" s="72"/>
      <c r="J40" s="72"/>
      <c r="K40" s="96">
        <f t="shared" si="10"/>
        <v>0</v>
      </c>
      <c r="L40" s="99">
        <f t="shared" si="11"/>
        <v>0</v>
      </c>
      <c r="M40" s="72">
        <f t="shared" si="12"/>
        <v>0</v>
      </c>
      <c r="N40" s="72">
        <f t="shared" si="13"/>
        <v>0</v>
      </c>
      <c r="O40" s="72">
        <f t="shared" si="14"/>
        <v>0</v>
      </c>
      <c r="P40" s="73">
        <f t="shared" si="15"/>
        <v>0</v>
      </c>
    </row>
    <row r="41" spans="1:16" s="6" customFormat="1" ht="12.75" x14ac:dyDescent="0.2">
      <c r="A41" s="70">
        <f t="shared" si="1"/>
        <v>26</v>
      </c>
      <c r="B41" s="71"/>
      <c r="C41" s="83" t="s">
        <v>122</v>
      </c>
      <c r="D41" s="159" t="s">
        <v>107</v>
      </c>
      <c r="E41" s="31">
        <v>1</v>
      </c>
      <c r="F41" s="87"/>
      <c r="G41" s="72"/>
      <c r="H41" s="72">
        <f t="shared" si="9"/>
        <v>0</v>
      </c>
      <c r="I41" s="72"/>
      <c r="J41" s="72"/>
      <c r="K41" s="96">
        <f t="shared" si="10"/>
        <v>0</v>
      </c>
      <c r="L41" s="99">
        <f t="shared" si="11"/>
        <v>0</v>
      </c>
      <c r="M41" s="72">
        <f t="shared" si="12"/>
        <v>0</v>
      </c>
      <c r="N41" s="72">
        <f t="shared" si="13"/>
        <v>0</v>
      </c>
      <c r="O41" s="72">
        <f t="shared" si="14"/>
        <v>0</v>
      </c>
      <c r="P41" s="73">
        <f t="shared" si="15"/>
        <v>0</v>
      </c>
    </row>
    <row r="42" spans="1:16" s="6" customFormat="1" ht="63.75" x14ac:dyDescent="0.2">
      <c r="A42" s="70">
        <f t="shared" si="1"/>
        <v>27</v>
      </c>
      <c r="B42" s="71"/>
      <c r="C42" s="83" t="s">
        <v>123</v>
      </c>
      <c r="D42" s="159" t="s">
        <v>101</v>
      </c>
      <c r="E42" s="31">
        <v>1</v>
      </c>
      <c r="F42" s="87"/>
      <c r="G42" s="72"/>
      <c r="H42" s="72">
        <f t="shared" si="9"/>
        <v>0</v>
      </c>
      <c r="I42" s="72"/>
      <c r="J42" s="72"/>
      <c r="K42" s="96">
        <f t="shared" si="10"/>
        <v>0</v>
      </c>
      <c r="L42" s="99">
        <f t="shared" si="11"/>
        <v>0</v>
      </c>
      <c r="M42" s="72">
        <f t="shared" si="12"/>
        <v>0</v>
      </c>
      <c r="N42" s="72">
        <f t="shared" si="13"/>
        <v>0</v>
      </c>
      <c r="O42" s="72">
        <f t="shared" si="14"/>
        <v>0</v>
      </c>
      <c r="P42" s="73">
        <f t="shared" si="15"/>
        <v>0</v>
      </c>
    </row>
    <row r="43" spans="1:16" s="6" customFormat="1" ht="25.5" x14ac:dyDescent="0.2">
      <c r="A43" s="70">
        <f t="shared" si="1"/>
        <v>28</v>
      </c>
      <c r="B43" s="71"/>
      <c r="C43" s="83" t="s">
        <v>124</v>
      </c>
      <c r="D43" s="159" t="s">
        <v>107</v>
      </c>
      <c r="E43" s="31">
        <v>1</v>
      </c>
      <c r="F43" s="87"/>
      <c r="G43" s="72"/>
      <c r="H43" s="72">
        <f t="shared" si="9"/>
        <v>0</v>
      </c>
      <c r="I43" s="72"/>
      <c r="J43" s="72"/>
      <c r="K43" s="96">
        <f t="shared" si="10"/>
        <v>0</v>
      </c>
      <c r="L43" s="99">
        <f t="shared" si="11"/>
        <v>0</v>
      </c>
      <c r="M43" s="72">
        <f t="shared" si="12"/>
        <v>0</v>
      </c>
      <c r="N43" s="72">
        <f t="shared" si="13"/>
        <v>0</v>
      </c>
      <c r="O43" s="72">
        <f t="shared" si="14"/>
        <v>0</v>
      </c>
      <c r="P43" s="73">
        <f t="shared" si="15"/>
        <v>0</v>
      </c>
    </row>
    <row r="44" spans="1:16" s="6" customFormat="1" ht="12.75" x14ac:dyDescent="0.2">
      <c r="A44" s="70">
        <f t="shared" si="1"/>
        <v>29</v>
      </c>
      <c r="B44" s="71"/>
      <c r="C44" s="83" t="s">
        <v>125</v>
      </c>
      <c r="D44" s="159" t="s">
        <v>107</v>
      </c>
      <c r="E44" s="31">
        <v>1</v>
      </c>
      <c r="F44" s="87"/>
      <c r="G44" s="72"/>
      <c r="H44" s="72">
        <f t="shared" si="9"/>
        <v>0</v>
      </c>
      <c r="I44" s="72"/>
      <c r="J44" s="72"/>
      <c r="K44" s="96">
        <f t="shared" si="10"/>
        <v>0</v>
      </c>
      <c r="L44" s="99">
        <f t="shared" si="11"/>
        <v>0</v>
      </c>
      <c r="M44" s="72">
        <f t="shared" si="12"/>
        <v>0</v>
      </c>
      <c r="N44" s="72">
        <f t="shared" si="13"/>
        <v>0</v>
      </c>
      <c r="O44" s="72">
        <f t="shared" si="14"/>
        <v>0</v>
      </c>
      <c r="P44" s="73">
        <f t="shared" si="15"/>
        <v>0</v>
      </c>
    </row>
    <row r="45" spans="1:16" s="6" customFormat="1" ht="114.75" x14ac:dyDescent="0.2">
      <c r="A45" s="70">
        <f t="shared" si="1"/>
        <v>30</v>
      </c>
      <c r="B45" s="71"/>
      <c r="C45" s="83" t="s">
        <v>126</v>
      </c>
      <c r="D45" s="159" t="s">
        <v>101</v>
      </c>
      <c r="E45" s="31">
        <v>1</v>
      </c>
      <c r="F45" s="87"/>
      <c r="G45" s="72"/>
      <c r="H45" s="72">
        <f t="shared" si="9"/>
        <v>0</v>
      </c>
      <c r="I45" s="72"/>
      <c r="J45" s="72"/>
      <c r="K45" s="96">
        <f t="shared" si="10"/>
        <v>0</v>
      </c>
      <c r="L45" s="99">
        <f t="shared" si="11"/>
        <v>0</v>
      </c>
      <c r="M45" s="72">
        <f t="shared" si="12"/>
        <v>0</v>
      </c>
      <c r="N45" s="72">
        <f t="shared" si="13"/>
        <v>0</v>
      </c>
      <c r="O45" s="72">
        <f t="shared" si="14"/>
        <v>0</v>
      </c>
      <c r="P45" s="73">
        <f t="shared" si="15"/>
        <v>0</v>
      </c>
    </row>
    <row r="46" spans="1:16" s="6" customFormat="1" ht="25.5" x14ac:dyDescent="0.2">
      <c r="A46" s="70">
        <f t="shared" si="1"/>
        <v>31</v>
      </c>
      <c r="B46" s="71"/>
      <c r="C46" s="83" t="s">
        <v>127</v>
      </c>
      <c r="D46" s="159" t="s">
        <v>101</v>
      </c>
      <c r="E46" s="31">
        <v>1</v>
      </c>
      <c r="F46" s="87"/>
      <c r="G46" s="72"/>
      <c r="H46" s="72">
        <f t="shared" si="9"/>
        <v>0</v>
      </c>
      <c r="I46" s="72"/>
      <c r="J46" s="72"/>
      <c r="K46" s="96">
        <f t="shared" si="10"/>
        <v>0</v>
      </c>
      <c r="L46" s="99">
        <f t="shared" si="11"/>
        <v>0</v>
      </c>
      <c r="M46" s="72">
        <f t="shared" si="12"/>
        <v>0</v>
      </c>
      <c r="N46" s="72">
        <f t="shared" si="13"/>
        <v>0</v>
      </c>
      <c r="O46" s="72">
        <f t="shared" si="14"/>
        <v>0</v>
      </c>
      <c r="P46" s="73">
        <f t="shared" si="15"/>
        <v>0</v>
      </c>
    </row>
    <row r="47" spans="1:16" s="6" customFormat="1" ht="12.75" x14ac:dyDescent="0.2">
      <c r="A47" s="70">
        <f t="shared" si="1"/>
        <v>32</v>
      </c>
      <c r="B47" s="71"/>
      <c r="C47" s="83"/>
      <c r="D47" s="159"/>
      <c r="E47" s="31"/>
      <c r="F47" s="87"/>
      <c r="G47" s="72"/>
      <c r="H47" s="72">
        <f t="shared" si="9"/>
        <v>0</v>
      </c>
      <c r="I47" s="72"/>
      <c r="J47" s="72"/>
      <c r="K47" s="96">
        <f t="shared" si="10"/>
        <v>0</v>
      </c>
      <c r="L47" s="99">
        <f t="shared" si="11"/>
        <v>0</v>
      </c>
      <c r="M47" s="72">
        <f t="shared" si="12"/>
        <v>0</v>
      </c>
      <c r="N47" s="72">
        <f t="shared" si="13"/>
        <v>0</v>
      </c>
      <c r="O47" s="72">
        <f t="shared" si="14"/>
        <v>0</v>
      </c>
      <c r="P47" s="73">
        <f t="shared" si="15"/>
        <v>0</v>
      </c>
    </row>
    <row r="48" spans="1:16" s="6" customFormat="1" ht="12.75" x14ac:dyDescent="0.2">
      <c r="A48" s="70">
        <f t="shared" si="1"/>
        <v>33</v>
      </c>
      <c r="B48" s="71"/>
      <c r="C48" s="193" t="s">
        <v>114</v>
      </c>
      <c r="D48" s="159"/>
      <c r="E48" s="31"/>
      <c r="F48" s="87"/>
      <c r="G48" s="72"/>
      <c r="H48" s="72">
        <f t="shared" si="9"/>
        <v>0</v>
      </c>
      <c r="I48" s="72"/>
      <c r="J48" s="72"/>
      <c r="K48" s="96">
        <f t="shared" si="10"/>
        <v>0</v>
      </c>
      <c r="L48" s="99">
        <f t="shared" si="11"/>
        <v>0</v>
      </c>
      <c r="M48" s="72">
        <f t="shared" si="12"/>
        <v>0</v>
      </c>
      <c r="N48" s="72">
        <f t="shared" si="13"/>
        <v>0</v>
      </c>
      <c r="O48" s="72">
        <f t="shared" si="14"/>
        <v>0</v>
      </c>
      <c r="P48" s="73">
        <f t="shared" si="15"/>
        <v>0</v>
      </c>
    </row>
    <row r="49" spans="1:16" s="6" customFormat="1" ht="12.75" x14ac:dyDescent="0.2">
      <c r="A49" s="70">
        <f t="shared" si="1"/>
        <v>34</v>
      </c>
      <c r="B49" s="71"/>
      <c r="C49" s="83" t="s">
        <v>128</v>
      </c>
      <c r="D49" s="159" t="s">
        <v>42</v>
      </c>
      <c r="E49" s="31">
        <v>7</v>
      </c>
      <c r="F49" s="87"/>
      <c r="G49" s="72"/>
      <c r="H49" s="72">
        <f t="shared" si="9"/>
        <v>0</v>
      </c>
      <c r="I49" s="72"/>
      <c r="J49" s="72"/>
      <c r="K49" s="96">
        <f t="shared" si="10"/>
        <v>0</v>
      </c>
      <c r="L49" s="99">
        <f t="shared" si="11"/>
        <v>0</v>
      </c>
      <c r="M49" s="72">
        <f t="shared" si="12"/>
        <v>0</v>
      </c>
      <c r="N49" s="72">
        <f t="shared" si="13"/>
        <v>0</v>
      </c>
      <c r="O49" s="72">
        <f t="shared" si="14"/>
        <v>0</v>
      </c>
      <c r="P49" s="73">
        <f t="shared" si="15"/>
        <v>0</v>
      </c>
    </row>
    <row r="50" spans="1:16" s="6" customFormat="1" ht="12.75" x14ac:dyDescent="0.2">
      <c r="A50" s="70">
        <f t="shared" si="1"/>
        <v>35</v>
      </c>
      <c r="B50" s="71"/>
      <c r="C50" s="83" t="s">
        <v>129</v>
      </c>
      <c r="D50" s="159" t="s">
        <v>107</v>
      </c>
      <c r="E50" s="31">
        <v>4</v>
      </c>
      <c r="F50" s="87"/>
      <c r="G50" s="72"/>
      <c r="H50" s="72">
        <f t="shared" si="9"/>
        <v>0</v>
      </c>
      <c r="I50" s="72"/>
      <c r="J50" s="72"/>
      <c r="K50" s="96">
        <f t="shared" si="10"/>
        <v>0</v>
      </c>
      <c r="L50" s="99">
        <f t="shared" si="11"/>
        <v>0</v>
      </c>
      <c r="M50" s="72">
        <f t="shared" si="12"/>
        <v>0</v>
      </c>
      <c r="N50" s="72">
        <f t="shared" si="13"/>
        <v>0</v>
      </c>
      <c r="O50" s="72">
        <f t="shared" si="14"/>
        <v>0</v>
      </c>
      <c r="P50" s="73">
        <f t="shared" si="15"/>
        <v>0</v>
      </c>
    </row>
    <row r="51" spans="1:16" s="6" customFormat="1" ht="51" x14ac:dyDescent="0.2">
      <c r="A51" s="70">
        <f t="shared" si="1"/>
        <v>36</v>
      </c>
      <c r="B51" s="71"/>
      <c r="C51" s="83" t="s">
        <v>232</v>
      </c>
      <c r="D51" s="159" t="s">
        <v>101</v>
      </c>
      <c r="E51" s="31">
        <v>1</v>
      </c>
      <c r="F51" s="87"/>
      <c r="G51" s="72"/>
      <c r="H51" s="72">
        <f t="shared" si="9"/>
        <v>0</v>
      </c>
      <c r="I51" s="72"/>
      <c r="J51" s="72"/>
      <c r="K51" s="96">
        <f t="shared" si="10"/>
        <v>0</v>
      </c>
      <c r="L51" s="99">
        <f t="shared" si="11"/>
        <v>0</v>
      </c>
      <c r="M51" s="72">
        <f t="shared" si="12"/>
        <v>0</v>
      </c>
      <c r="N51" s="72">
        <f t="shared" si="13"/>
        <v>0</v>
      </c>
      <c r="O51" s="72">
        <f t="shared" si="14"/>
        <v>0</v>
      </c>
      <c r="P51" s="73">
        <f t="shared" si="15"/>
        <v>0</v>
      </c>
    </row>
    <row r="52" spans="1:16" s="6" customFormat="1" ht="12.75" x14ac:dyDescent="0.2">
      <c r="A52" s="70">
        <f t="shared" si="1"/>
        <v>37</v>
      </c>
      <c r="B52" s="71"/>
      <c r="C52" s="83" t="s">
        <v>130</v>
      </c>
      <c r="D52" s="159" t="s">
        <v>107</v>
      </c>
      <c r="E52" s="31">
        <v>1</v>
      </c>
      <c r="F52" s="87"/>
      <c r="G52" s="72"/>
      <c r="H52" s="72">
        <f t="shared" si="9"/>
        <v>0</v>
      </c>
      <c r="I52" s="72"/>
      <c r="J52" s="72"/>
      <c r="K52" s="96">
        <f t="shared" si="10"/>
        <v>0</v>
      </c>
      <c r="L52" s="99">
        <f t="shared" si="11"/>
        <v>0</v>
      </c>
      <c r="M52" s="72">
        <f t="shared" si="12"/>
        <v>0</v>
      </c>
      <c r="N52" s="72">
        <f t="shared" si="13"/>
        <v>0</v>
      </c>
      <c r="O52" s="72">
        <f t="shared" si="14"/>
        <v>0</v>
      </c>
      <c r="P52" s="73">
        <f t="shared" si="15"/>
        <v>0</v>
      </c>
    </row>
    <row r="53" spans="1:16" s="6" customFormat="1" ht="12.75" x14ac:dyDescent="0.2">
      <c r="A53" s="70">
        <f t="shared" si="1"/>
        <v>38</v>
      </c>
      <c r="B53" s="71"/>
      <c r="C53" s="83" t="s">
        <v>131</v>
      </c>
      <c r="D53" s="159" t="s">
        <v>107</v>
      </c>
      <c r="E53" s="31">
        <v>2</v>
      </c>
      <c r="F53" s="87"/>
      <c r="G53" s="72"/>
      <c r="H53" s="72">
        <f t="shared" si="9"/>
        <v>0</v>
      </c>
      <c r="I53" s="72"/>
      <c r="J53" s="72"/>
      <c r="K53" s="96">
        <f t="shared" si="10"/>
        <v>0</v>
      </c>
      <c r="L53" s="99">
        <f t="shared" si="11"/>
        <v>0</v>
      </c>
      <c r="M53" s="72">
        <f t="shared" si="12"/>
        <v>0</v>
      </c>
      <c r="N53" s="72">
        <f t="shared" si="13"/>
        <v>0</v>
      </c>
      <c r="O53" s="72">
        <f t="shared" si="14"/>
        <v>0</v>
      </c>
      <c r="P53" s="73">
        <f t="shared" si="15"/>
        <v>0</v>
      </c>
    </row>
    <row r="54" spans="1:16" s="6" customFormat="1" ht="12.75" x14ac:dyDescent="0.2">
      <c r="A54" s="70">
        <f t="shared" si="1"/>
        <v>39</v>
      </c>
      <c r="B54" s="71"/>
      <c r="C54" s="83" t="s">
        <v>132</v>
      </c>
      <c r="D54" s="159" t="s">
        <v>107</v>
      </c>
      <c r="E54" s="31">
        <v>3</v>
      </c>
      <c r="F54" s="87"/>
      <c r="G54" s="72"/>
      <c r="H54" s="72">
        <f t="shared" si="9"/>
        <v>0</v>
      </c>
      <c r="I54" s="72"/>
      <c r="J54" s="72"/>
      <c r="K54" s="96">
        <f t="shared" si="10"/>
        <v>0</v>
      </c>
      <c r="L54" s="99">
        <f t="shared" si="11"/>
        <v>0</v>
      </c>
      <c r="M54" s="72">
        <f t="shared" si="12"/>
        <v>0</v>
      </c>
      <c r="N54" s="72">
        <f t="shared" si="13"/>
        <v>0</v>
      </c>
      <c r="O54" s="72">
        <f t="shared" si="14"/>
        <v>0</v>
      </c>
      <c r="P54" s="73">
        <f t="shared" si="15"/>
        <v>0</v>
      </c>
    </row>
    <row r="55" spans="1:16" s="6" customFormat="1" ht="12.75" x14ac:dyDescent="0.2">
      <c r="A55" s="70">
        <f t="shared" si="1"/>
        <v>40</v>
      </c>
      <c r="B55" s="71"/>
      <c r="C55" s="83" t="s">
        <v>133</v>
      </c>
      <c r="D55" s="159" t="s">
        <v>107</v>
      </c>
      <c r="E55" s="31">
        <v>3</v>
      </c>
      <c r="F55" s="87"/>
      <c r="G55" s="72"/>
      <c r="H55" s="72">
        <f t="shared" si="9"/>
        <v>0</v>
      </c>
      <c r="I55" s="72"/>
      <c r="J55" s="72"/>
      <c r="K55" s="96">
        <f t="shared" si="10"/>
        <v>0</v>
      </c>
      <c r="L55" s="99">
        <f t="shared" si="11"/>
        <v>0</v>
      </c>
      <c r="M55" s="72">
        <f t="shared" si="12"/>
        <v>0</v>
      </c>
      <c r="N55" s="72">
        <f t="shared" si="13"/>
        <v>0</v>
      </c>
      <c r="O55" s="72">
        <f t="shared" si="14"/>
        <v>0</v>
      </c>
      <c r="P55" s="73">
        <f t="shared" si="15"/>
        <v>0</v>
      </c>
    </row>
    <row r="56" spans="1:16" s="6" customFormat="1" ht="12.75" x14ac:dyDescent="0.2">
      <c r="A56" s="70">
        <f t="shared" si="1"/>
        <v>41</v>
      </c>
      <c r="B56" s="71"/>
      <c r="C56" s="83" t="s">
        <v>134</v>
      </c>
      <c r="D56" s="159" t="s">
        <v>107</v>
      </c>
      <c r="E56" s="31">
        <v>2</v>
      </c>
      <c r="F56" s="87"/>
      <c r="G56" s="72"/>
      <c r="H56" s="72">
        <f t="shared" si="9"/>
        <v>0</v>
      </c>
      <c r="I56" s="72"/>
      <c r="J56" s="72"/>
      <c r="K56" s="96">
        <f t="shared" si="10"/>
        <v>0</v>
      </c>
      <c r="L56" s="99">
        <f t="shared" si="11"/>
        <v>0</v>
      </c>
      <c r="M56" s="72">
        <f t="shared" si="12"/>
        <v>0</v>
      </c>
      <c r="N56" s="72">
        <f t="shared" si="13"/>
        <v>0</v>
      </c>
      <c r="O56" s="72">
        <f t="shared" si="14"/>
        <v>0</v>
      </c>
      <c r="P56" s="73">
        <f t="shared" si="15"/>
        <v>0</v>
      </c>
    </row>
    <row r="57" spans="1:16" s="6" customFormat="1" ht="12.75" x14ac:dyDescent="0.2">
      <c r="A57" s="70">
        <f t="shared" si="1"/>
        <v>42</v>
      </c>
      <c r="B57" s="71"/>
      <c r="C57" s="83" t="s">
        <v>135</v>
      </c>
      <c r="D57" s="159" t="s">
        <v>107</v>
      </c>
      <c r="E57" s="31">
        <v>2</v>
      </c>
      <c r="F57" s="87"/>
      <c r="G57" s="72"/>
      <c r="H57" s="72">
        <f t="shared" si="9"/>
        <v>0</v>
      </c>
      <c r="I57" s="72"/>
      <c r="J57" s="72"/>
      <c r="K57" s="96">
        <f t="shared" si="10"/>
        <v>0</v>
      </c>
      <c r="L57" s="99">
        <f t="shared" si="11"/>
        <v>0</v>
      </c>
      <c r="M57" s="72">
        <f t="shared" si="12"/>
        <v>0</v>
      </c>
      <c r="N57" s="72">
        <f t="shared" si="13"/>
        <v>0</v>
      </c>
      <c r="O57" s="72">
        <f t="shared" si="14"/>
        <v>0</v>
      </c>
      <c r="P57" s="73">
        <f t="shared" si="15"/>
        <v>0</v>
      </c>
    </row>
    <row r="58" spans="1:16" s="6" customFormat="1" ht="12.75" x14ac:dyDescent="0.2">
      <c r="A58" s="70">
        <f t="shared" si="1"/>
        <v>43</v>
      </c>
      <c r="B58" s="71"/>
      <c r="C58" s="83" t="s">
        <v>136</v>
      </c>
      <c r="D58" s="159" t="s">
        <v>107</v>
      </c>
      <c r="E58" s="31">
        <v>1</v>
      </c>
      <c r="F58" s="87"/>
      <c r="G58" s="72"/>
      <c r="H58" s="72">
        <f t="shared" si="9"/>
        <v>0</v>
      </c>
      <c r="I58" s="72"/>
      <c r="J58" s="72"/>
      <c r="K58" s="96">
        <f t="shared" si="10"/>
        <v>0</v>
      </c>
      <c r="L58" s="99">
        <f t="shared" si="11"/>
        <v>0</v>
      </c>
      <c r="M58" s="72">
        <f t="shared" si="12"/>
        <v>0</v>
      </c>
      <c r="N58" s="72">
        <f t="shared" si="13"/>
        <v>0</v>
      </c>
      <c r="O58" s="72">
        <f t="shared" si="14"/>
        <v>0</v>
      </c>
      <c r="P58" s="73">
        <f t="shared" si="15"/>
        <v>0</v>
      </c>
    </row>
    <row r="59" spans="1:16" s="6" customFormat="1" ht="12.75" x14ac:dyDescent="0.2">
      <c r="A59" s="70">
        <f t="shared" si="1"/>
        <v>44</v>
      </c>
      <c r="B59" s="71"/>
      <c r="C59" s="83" t="s">
        <v>137</v>
      </c>
      <c r="D59" s="159" t="s">
        <v>107</v>
      </c>
      <c r="E59" s="31">
        <v>1</v>
      </c>
      <c r="F59" s="87"/>
      <c r="G59" s="72"/>
      <c r="H59" s="72">
        <f t="shared" si="9"/>
        <v>0</v>
      </c>
      <c r="I59" s="72"/>
      <c r="J59" s="72"/>
      <c r="K59" s="96">
        <f t="shared" si="10"/>
        <v>0</v>
      </c>
      <c r="L59" s="99">
        <f t="shared" si="11"/>
        <v>0</v>
      </c>
      <c r="M59" s="72">
        <f t="shared" si="12"/>
        <v>0</v>
      </c>
      <c r="N59" s="72">
        <f t="shared" si="13"/>
        <v>0</v>
      </c>
      <c r="O59" s="72">
        <f t="shared" si="14"/>
        <v>0</v>
      </c>
      <c r="P59" s="73">
        <f t="shared" si="15"/>
        <v>0</v>
      </c>
    </row>
    <row r="60" spans="1:16" s="6" customFormat="1" ht="12.75" x14ac:dyDescent="0.2">
      <c r="A60" s="70">
        <f t="shared" si="1"/>
        <v>45</v>
      </c>
      <c r="B60" s="71"/>
      <c r="C60" s="83" t="s">
        <v>138</v>
      </c>
      <c r="D60" s="159" t="s">
        <v>107</v>
      </c>
      <c r="E60" s="31">
        <v>1</v>
      </c>
      <c r="F60" s="87"/>
      <c r="G60" s="72"/>
      <c r="H60" s="72">
        <f t="shared" si="9"/>
        <v>0</v>
      </c>
      <c r="I60" s="72"/>
      <c r="J60" s="72"/>
      <c r="K60" s="96">
        <f t="shared" si="10"/>
        <v>0</v>
      </c>
      <c r="L60" s="99">
        <f t="shared" si="11"/>
        <v>0</v>
      </c>
      <c r="M60" s="72">
        <f t="shared" si="12"/>
        <v>0</v>
      </c>
      <c r="N60" s="72">
        <f t="shared" si="13"/>
        <v>0</v>
      </c>
      <c r="O60" s="72">
        <f t="shared" si="14"/>
        <v>0</v>
      </c>
      <c r="P60" s="73">
        <f t="shared" si="15"/>
        <v>0</v>
      </c>
    </row>
    <row r="61" spans="1:16" s="6" customFormat="1" ht="25.5" x14ac:dyDescent="0.2">
      <c r="A61" s="70">
        <f t="shared" si="1"/>
        <v>46</v>
      </c>
      <c r="B61" s="71"/>
      <c r="C61" s="83" t="s">
        <v>139</v>
      </c>
      <c r="D61" s="159" t="s">
        <v>107</v>
      </c>
      <c r="E61" s="31">
        <v>1</v>
      </c>
      <c r="F61" s="87"/>
      <c r="G61" s="72"/>
      <c r="H61" s="72">
        <f t="shared" si="9"/>
        <v>0</v>
      </c>
      <c r="I61" s="72"/>
      <c r="J61" s="72"/>
      <c r="K61" s="96">
        <f t="shared" si="10"/>
        <v>0</v>
      </c>
      <c r="L61" s="99">
        <f t="shared" si="11"/>
        <v>0</v>
      </c>
      <c r="M61" s="72">
        <f t="shared" si="12"/>
        <v>0</v>
      </c>
      <c r="N61" s="72">
        <f t="shared" si="13"/>
        <v>0</v>
      </c>
      <c r="O61" s="72">
        <f t="shared" si="14"/>
        <v>0</v>
      </c>
      <c r="P61" s="73">
        <f t="shared" si="15"/>
        <v>0</v>
      </c>
    </row>
    <row r="62" spans="1:16" s="6" customFormat="1" ht="25.5" x14ac:dyDescent="0.2">
      <c r="A62" s="70">
        <f t="shared" si="1"/>
        <v>47</v>
      </c>
      <c r="B62" s="71"/>
      <c r="C62" s="83" t="s">
        <v>140</v>
      </c>
      <c r="D62" s="159" t="s">
        <v>101</v>
      </c>
      <c r="E62" s="31">
        <v>1</v>
      </c>
      <c r="F62" s="87"/>
      <c r="G62" s="72"/>
      <c r="H62" s="72">
        <f t="shared" si="9"/>
        <v>0</v>
      </c>
      <c r="I62" s="72"/>
      <c r="J62" s="72"/>
      <c r="K62" s="96">
        <f t="shared" si="10"/>
        <v>0</v>
      </c>
      <c r="L62" s="99">
        <f t="shared" si="11"/>
        <v>0</v>
      </c>
      <c r="M62" s="72">
        <f t="shared" si="12"/>
        <v>0</v>
      </c>
      <c r="N62" s="72">
        <f t="shared" si="13"/>
        <v>0</v>
      </c>
      <c r="O62" s="72">
        <f t="shared" si="14"/>
        <v>0</v>
      </c>
      <c r="P62" s="73">
        <f t="shared" si="15"/>
        <v>0</v>
      </c>
    </row>
    <row r="63" spans="1:16" s="6" customFormat="1" ht="12.75" x14ac:dyDescent="0.2">
      <c r="A63" s="70">
        <f t="shared" si="1"/>
        <v>48</v>
      </c>
      <c r="B63" s="71"/>
      <c r="C63" s="83" t="s">
        <v>141</v>
      </c>
      <c r="D63" s="159" t="s">
        <v>107</v>
      </c>
      <c r="E63" s="31">
        <v>1</v>
      </c>
      <c r="F63" s="87"/>
      <c r="G63" s="72"/>
      <c r="H63" s="72">
        <f t="shared" si="9"/>
        <v>0</v>
      </c>
      <c r="I63" s="72"/>
      <c r="J63" s="72"/>
      <c r="K63" s="96">
        <f t="shared" si="10"/>
        <v>0</v>
      </c>
      <c r="L63" s="99">
        <f t="shared" si="11"/>
        <v>0</v>
      </c>
      <c r="M63" s="72">
        <f t="shared" si="12"/>
        <v>0</v>
      </c>
      <c r="N63" s="72">
        <f t="shared" si="13"/>
        <v>0</v>
      </c>
      <c r="O63" s="72">
        <f t="shared" si="14"/>
        <v>0</v>
      </c>
      <c r="P63" s="73">
        <f t="shared" si="15"/>
        <v>0</v>
      </c>
    </row>
    <row r="64" spans="1:16" s="6" customFormat="1" ht="12.75" x14ac:dyDescent="0.2">
      <c r="A64" s="70">
        <f t="shared" si="1"/>
        <v>49</v>
      </c>
      <c r="B64" s="71"/>
      <c r="C64" s="83"/>
      <c r="D64" s="159"/>
      <c r="E64" s="31"/>
      <c r="F64" s="87"/>
      <c r="G64" s="72"/>
      <c r="H64" s="72">
        <f t="shared" si="9"/>
        <v>0</v>
      </c>
      <c r="I64" s="72"/>
      <c r="J64" s="72"/>
      <c r="K64" s="96">
        <f t="shared" si="10"/>
        <v>0</v>
      </c>
      <c r="L64" s="99">
        <f t="shared" si="11"/>
        <v>0</v>
      </c>
      <c r="M64" s="72">
        <f t="shared" si="12"/>
        <v>0</v>
      </c>
      <c r="N64" s="72">
        <f t="shared" si="13"/>
        <v>0</v>
      </c>
      <c r="O64" s="72">
        <f t="shared" si="14"/>
        <v>0</v>
      </c>
      <c r="P64" s="73">
        <f t="shared" si="15"/>
        <v>0</v>
      </c>
    </row>
    <row r="65" spans="1:18" s="6" customFormat="1" ht="25.5" x14ac:dyDescent="0.2">
      <c r="A65" s="70">
        <f t="shared" si="1"/>
        <v>50</v>
      </c>
      <c r="B65" s="71"/>
      <c r="C65" s="193" t="s">
        <v>142</v>
      </c>
      <c r="D65" s="159"/>
      <c r="E65" s="31"/>
      <c r="F65" s="87"/>
      <c r="G65" s="72"/>
      <c r="H65" s="72">
        <f t="shared" si="9"/>
        <v>0</v>
      </c>
      <c r="I65" s="72"/>
      <c r="J65" s="72"/>
      <c r="K65" s="96">
        <f t="shared" si="10"/>
        <v>0</v>
      </c>
      <c r="L65" s="99">
        <f t="shared" si="11"/>
        <v>0</v>
      </c>
      <c r="M65" s="72">
        <f t="shared" si="12"/>
        <v>0</v>
      </c>
      <c r="N65" s="72">
        <f t="shared" si="13"/>
        <v>0</v>
      </c>
      <c r="O65" s="72">
        <f t="shared" si="14"/>
        <v>0</v>
      </c>
      <c r="P65" s="73">
        <f t="shared" si="15"/>
        <v>0</v>
      </c>
    </row>
    <row r="66" spans="1:18" s="6" customFormat="1" ht="12.75" x14ac:dyDescent="0.2">
      <c r="A66" s="70">
        <f t="shared" si="1"/>
        <v>51</v>
      </c>
      <c r="B66" s="71"/>
      <c r="C66" s="193" t="s">
        <v>143</v>
      </c>
      <c r="D66" s="159"/>
      <c r="E66" s="31"/>
      <c r="F66" s="87"/>
      <c r="G66" s="72"/>
      <c r="H66" s="72">
        <f t="shared" si="9"/>
        <v>0</v>
      </c>
      <c r="I66" s="72"/>
      <c r="J66" s="72"/>
      <c r="K66" s="96">
        <f t="shared" si="10"/>
        <v>0</v>
      </c>
      <c r="L66" s="99">
        <f t="shared" si="11"/>
        <v>0</v>
      </c>
      <c r="M66" s="72">
        <f t="shared" si="12"/>
        <v>0</v>
      </c>
      <c r="N66" s="72">
        <f t="shared" si="13"/>
        <v>0</v>
      </c>
      <c r="O66" s="72">
        <f t="shared" si="14"/>
        <v>0</v>
      </c>
      <c r="P66" s="73">
        <f t="shared" si="15"/>
        <v>0</v>
      </c>
    </row>
    <row r="67" spans="1:18" s="6" customFormat="1" ht="12.75" x14ac:dyDescent="0.2">
      <c r="A67" s="70">
        <f t="shared" si="1"/>
        <v>52</v>
      </c>
      <c r="B67" s="71"/>
      <c r="C67" s="83" t="s">
        <v>144</v>
      </c>
      <c r="D67" s="159" t="s">
        <v>54</v>
      </c>
      <c r="E67" s="31">
        <v>4</v>
      </c>
      <c r="F67" s="87"/>
      <c r="G67" s="72"/>
      <c r="H67" s="72">
        <f t="shared" si="9"/>
        <v>0</v>
      </c>
      <c r="I67" s="72"/>
      <c r="J67" s="72"/>
      <c r="K67" s="96">
        <f t="shared" si="10"/>
        <v>0</v>
      </c>
      <c r="L67" s="99">
        <f t="shared" si="11"/>
        <v>0</v>
      </c>
      <c r="M67" s="72">
        <f t="shared" si="12"/>
        <v>0</v>
      </c>
      <c r="N67" s="72">
        <f t="shared" si="13"/>
        <v>0</v>
      </c>
      <c r="O67" s="72">
        <f t="shared" si="14"/>
        <v>0</v>
      </c>
      <c r="P67" s="73">
        <f t="shared" si="15"/>
        <v>0</v>
      </c>
    </row>
    <row r="68" spans="1:18" s="6" customFormat="1" ht="12.75" x14ac:dyDescent="0.2">
      <c r="A68" s="70">
        <f t="shared" si="1"/>
        <v>53</v>
      </c>
      <c r="B68" s="71"/>
      <c r="C68" s="193" t="s">
        <v>58</v>
      </c>
      <c r="D68" s="159"/>
      <c r="E68" s="31"/>
      <c r="F68" s="87"/>
      <c r="G68" s="72"/>
      <c r="H68" s="72">
        <f t="shared" si="9"/>
        <v>0</v>
      </c>
      <c r="I68" s="72"/>
      <c r="J68" s="72"/>
      <c r="K68" s="96">
        <f t="shared" si="10"/>
        <v>0</v>
      </c>
      <c r="L68" s="99">
        <f t="shared" si="11"/>
        <v>0</v>
      </c>
      <c r="M68" s="72">
        <f t="shared" si="12"/>
        <v>0</v>
      </c>
      <c r="N68" s="72">
        <f t="shared" si="13"/>
        <v>0</v>
      </c>
      <c r="O68" s="72">
        <f t="shared" si="14"/>
        <v>0</v>
      </c>
      <c r="P68" s="73">
        <f t="shared" si="15"/>
        <v>0</v>
      </c>
    </row>
    <row r="69" spans="1:18" s="6" customFormat="1" ht="25.5" x14ac:dyDescent="0.2">
      <c r="A69" s="70">
        <f t="shared" si="1"/>
        <v>54</v>
      </c>
      <c r="B69" s="71"/>
      <c r="C69" s="83" t="s">
        <v>145</v>
      </c>
      <c r="D69" s="159" t="s">
        <v>54</v>
      </c>
      <c r="E69" s="31">
        <v>1</v>
      </c>
      <c r="F69" s="87"/>
      <c r="G69" s="72"/>
      <c r="H69" s="72">
        <f t="shared" si="9"/>
        <v>0</v>
      </c>
      <c r="I69" s="72"/>
      <c r="J69" s="72"/>
      <c r="K69" s="96">
        <f t="shared" si="10"/>
        <v>0</v>
      </c>
      <c r="L69" s="99">
        <f t="shared" si="11"/>
        <v>0</v>
      </c>
      <c r="M69" s="72">
        <f t="shared" si="12"/>
        <v>0</v>
      </c>
      <c r="N69" s="72">
        <f t="shared" si="13"/>
        <v>0</v>
      </c>
      <c r="O69" s="72">
        <f t="shared" si="14"/>
        <v>0</v>
      </c>
      <c r="P69" s="73">
        <f t="shared" si="15"/>
        <v>0</v>
      </c>
    </row>
    <row r="70" spans="1:18" s="6" customFormat="1" ht="12.75" x14ac:dyDescent="0.2">
      <c r="A70" s="70">
        <f t="shared" si="1"/>
        <v>55</v>
      </c>
      <c r="B70" s="71"/>
      <c r="C70" s="193" t="s">
        <v>146</v>
      </c>
      <c r="D70" s="159"/>
      <c r="E70" s="31"/>
      <c r="F70" s="87"/>
      <c r="G70" s="72"/>
      <c r="H70" s="72">
        <f t="shared" ref="H70:H76" si="16">ROUND(F70*G70,2)</f>
        <v>0</v>
      </c>
      <c r="I70" s="72"/>
      <c r="J70" s="72"/>
      <c r="K70" s="96">
        <f t="shared" ref="K70:K76" si="17">SUM(H70:J70)</f>
        <v>0</v>
      </c>
      <c r="L70" s="99">
        <f t="shared" ref="L70:L76" si="18">ROUND(E70*F70,2)</f>
        <v>0</v>
      </c>
      <c r="M70" s="72">
        <f t="shared" ref="M70:M76" si="19">ROUND(E70*H70,2)</f>
        <v>0</v>
      </c>
      <c r="N70" s="72">
        <f t="shared" ref="N70:N76" si="20">ROUND(E70*I70,2)</f>
        <v>0</v>
      </c>
      <c r="O70" s="72">
        <f t="shared" ref="O70:O76" si="21">ROUND(E70*J70,2)</f>
        <v>0</v>
      </c>
      <c r="P70" s="73">
        <f t="shared" ref="P70:P76" si="22">SUM(M70:O70)</f>
        <v>0</v>
      </c>
    </row>
    <row r="71" spans="1:18" s="6" customFormat="1" ht="12.75" x14ac:dyDescent="0.2">
      <c r="A71" s="70">
        <f t="shared" si="1"/>
        <v>56</v>
      </c>
      <c r="B71" s="71"/>
      <c r="C71" s="193" t="s">
        <v>147</v>
      </c>
      <c r="D71" s="159"/>
      <c r="E71" s="31"/>
      <c r="F71" s="87"/>
      <c r="G71" s="72"/>
      <c r="H71" s="72">
        <f t="shared" si="16"/>
        <v>0</v>
      </c>
      <c r="I71" s="72"/>
      <c r="J71" s="72"/>
      <c r="K71" s="96">
        <f t="shared" si="17"/>
        <v>0</v>
      </c>
      <c r="L71" s="99">
        <f t="shared" si="18"/>
        <v>0</v>
      </c>
      <c r="M71" s="72">
        <f t="shared" si="19"/>
        <v>0</v>
      </c>
      <c r="N71" s="72">
        <f t="shared" si="20"/>
        <v>0</v>
      </c>
      <c r="O71" s="72">
        <f t="shared" si="21"/>
        <v>0</v>
      </c>
      <c r="P71" s="73">
        <f t="shared" si="22"/>
        <v>0</v>
      </c>
    </row>
    <row r="72" spans="1:18" s="6" customFormat="1" ht="38.25" x14ac:dyDescent="0.2">
      <c r="A72" s="70">
        <f t="shared" si="1"/>
        <v>57</v>
      </c>
      <c r="B72" s="71"/>
      <c r="C72" s="83" t="s">
        <v>148</v>
      </c>
      <c r="D72" s="159" t="s">
        <v>43</v>
      </c>
      <c r="E72" s="31">
        <v>12</v>
      </c>
      <c r="F72" s="87"/>
      <c r="G72" s="72"/>
      <c r="H72" s="72">
        <f t="shared" si="16"/>
        <v>0</v>
      </c>
      <c r="I72" s="72"/>
      <c r="J72" s="72"/>
      <c r="K72" s="96">
        <f t="shared" si="17"/>
        <v>0</v>
      </c>
      <c r="L72" s="99">
        <f t="shared" si="18"/>
        <v>0</v>
      </c>
      <c r="M72" s="72">
        <f t="shared" si="19"/>
        <v>0</v>
      </c>
      <c r="N72" s="72">
        <f t="shared" si="20"/>
        <v>0</v>
      </c>
      <c r="O72" s="72">
        <f t="shared" si="21"/>
        <v>0</v>
      </c>
      <c r="P72" s="73">
        <f t="shared" si="22"/>
        <v>0</v>
      </c>
    </row>
    <row r="73" spans="1:18" s="6" customFormat="1" ht="63.75" x14ac:dyDescent="0.2">
      <c r="A73" s="70">
        <f t="shared" si="1"/>
        <v>58</v>
      </c>
      <c r="B73" s="71"/>
      <c r="C73" s="83" t="s">
        <v>149</v>
      </c>
      <c r="D73" s="159" t="s">
        <v>43</v>
      </c>
      <c r="E73" s="31">
        <v>12</v>
      </c>
      <c r="F73" s="87"/>
      <c r="G73" s="72"/>
      <c r="H73" s="72">
        <f t="shared" si="16"/>
        <v>0</v>
      </c>
      <c r="I73" s="72"/>
      <c r="J73" s="72"/>
      <c r="K73" s="96">
        <f t="shared" si="17"/>
        <v>0</v>
      </c>
      <c r="L73" s="99">
        <f t="shared" si="18"/>
        <v>0</v>
      </c>
      <c r="M73" s="72">
        <f t="shared" si="19"/>
        <v>0</v>
      </c>
      <c r="N73" s="72">
        <f t="shared" si="20"/>
        <v>0</v>
      </c>
      <c r="O73" s="72">
        <f t="shared" si="21"/>
        <v>0</v>
      </c>
      <c r="P73" s="73">
        <f t="shared" si="22"/>
        <v>0</v>
      </c>
    </row>
    <row r="74" spans="1:18" s="6" customFormat="1" ht="51" x14ac:dyDescent="0.2">
      <c r="A74" s="70">
        <f t="shared" si="1"/>
        <v>59</v>
      </c>
      <c r="B74" s="71"/>
      <c r="C74" s="83" t="s">
        <v>150</v>
      </c>
      <c r="D74" s="159" t="s">
        <v>43</v>
      </c>
      <c r="E74" s="31">
        <v>24</v>
      </c>
      <c r="F74" s="87"/>
      <c r="G74" s="72"/>
      <c r="H74" s="72">
        <f t="shared" si="16"/>
        <v>0</v>
      </c>
      <c r="I74" s="72"/>
      <c r="J74" s="72"/>
      <c r="K74" s="96">
        <f t="shared" si="17"/>
        <v>0</v>
      </c>
      <c r="L74" s="99">
        <f t="shared" si="18"/>
        <v>0</v>
      </c>
      <c r="M74" s="72">
        <f t="shared" si="19"/>
        <v>0</v>
      </c>
      <c r="N74" s="72">
        <f t="shared" si="20"/>
        <v>0</v>
      </c>
      <c r="O74" s="72">
        <f t="shared" si="21"/>
        <v>0</v>
      </c>
      <c r="P74" s="73">
        <f t="shared" si="22"/>
        <v>0</v>
      </c>
    </row>
    <row r="75" spans="1:18" s="6" customFormat="1" ht="12.75" x14ac:dyDescent="0.2">
      <c r="A75" s="70">
        <f t="shared" si="1"/>
        <v>60</v>
      </c>
      <c r="B75" s="71"/>
      <c r="C75" s="193" t="s">
        <v>151</v>
      </c>
      <c r="D75" s="159"/>
      <c r="E75" s="31"/>
      <c r="F75" s="87"/>
      <c r="G75" s="72"/>
      <c r="H75" s="72">
        <f t="shared" si="16"/>
        <v>0</v>
      </c>
      <c r="I75" s="72"/>
      <c r="J75" s="72"/>
      <c r="K75" s="96">
        <f t="shared" si="17"/>
        <v>0</v>
      </c>
      <c r="L75" s="99">
        <f t="shared" si="18"/>
        <v>0</v>
      </c>
      <c r="M75" s="72">
        <f t="shared" si="19"/>
        <v>0</v>
      </c>
      <c r="N75" s="72">
        <f t="shared" si="20"/>
        <v>0</v>
      </c>
      <c r="O75" s="72">
        <f t="shared" si="21"/>
        <v>0</v>
      </c>
      <c r="P75" s="73">
        <f t="shared" si="22"/>
        <v>0</v>
      </c>
    </row>
    <row r="76" spans="1:18" s="6" customFormat="1" ht="51" x14ac:dyDescent="0.2">
      <c r="A76" s="70">
        <f t="shared" si="1"/>
        <v>61</v>
      </c>
      <c r="B76" s="71"/>
      <c r="C76" s="83" t="s">
        <v>152</v>
      </c>
      <c r="D76" s="159" t="s">
        <v>43</v>
      </c>
      <c r="E76" s="31">
        <v>8</v>
      </c>
      <c r="F76" s="87"/>
      <c r="G76" s="72"/>
      <c r="H76" s="72">
        <f t="shared" si="16"/>
        <v>0</v>
      </c>
      <c r="I76" s="72"/>
      <c r="J76" s="72"/>
      <c r="K76" s="96">
        <f t="shared" si="17"/>
        <v>0</v>
      </c>
      <c r="L76" s="99">
        <f t="shared" si="18"/>
        <v>0</v>
      </c>
      <c r="M76" s="72">
        <f t="shared" si="19"/>
        <v>0</v>
      </c>
      <c r="N76" s="72">
        <f t="shared" si="20"/>
        <v>0</v>
      </c>
      <c r="O76" s="72">
        <f t="shared" si="21"/>
        <v>0</v>
      </c>
      <c r="P76" s="73">
        <f t="shared" si="22"/>
        <v>0</v>
      </c>
    </row>
    <row r="77" spans="1:18" x14ac:dyDescent="0.25">
      <c r="A77" s="75"/>
      <c r="B77" s="76"/>
      <c r="C77" s="86"/>
      <c r="D77" s="92"/>
      <c r="E77" s="94"/>
      <c r="F77" s="88"/>
      <c r="G77" s="78"/>
      <c r="H77" s="79"/>
      <c r="I77" s="79"/>
      <c r="J77" s="79"/>
      <c r="K77" s="97"/>
      <c r="L77" s="100"/>
      <c r="M77" s="77"/>
      <c r="N77" s="77"/>
      <c r="O77" s="77"/>
      <c r="P77" s="80"/>
    </row>
    <row r="78" spans="1:18" x14ac:dyDescent="0.25">
      <c r="A78" s="35"/>
      <c r="B78" s="205" t="s">
        <v>223</v>
      </c>
      <c r="C78" s="206"/>
      <c r="D78" s="206"/>
      <c r="E78" s="206"/>
      <c r="F78" s="206"/>
      <c r="G78" s="206"/>
      <c r="H78" s="206"/>
      <c r="I78" s="206"/>
      <c r="J78" s="206"/>
      <c r="K78" s="207"/>
      <c r="L78" s="21">
        <f>SUM(L15:L77)</f>
        <v>0</v>
      </c>
      <c r="M78" s="21">
        <f>SUM(M15:M77)</f>
        <v>0</v>
      </c>
      <c r="N78" s="21">
        <f>SUM(N15:N77)</f>
        <v>0</v>
      </c>
      <c r="O78" s="21">
        <f>SUM(O15:O77)</f>
        <v>0</v>
      </c>
      <c r="P78" s="21">
        <f>SUM(P15:P77)</f>
        <v>0</v>
      </c>
      <c r="R78" s="9"/>
    </row>
    <row r="79" spans="1:18" x14ac:dyDescent="0.25">
      <c r="A79" s="37" t="s">
        <v>234</v>
      </c>
      <c r="B79" s="38"/>
      <c r="C79" s="196" t="s">
        <v>235</v>
      </c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</row>
    <row r="80" spans="1:18" x14ac:dyDescent="0.25">
      <c r="A80" s="55"/>
      <c r="B80" s="52"/>
      <c r="C80" s="197" t="s">
        <v>236</v>
      </c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</row>
    <row r="81" spans="1:17" x14ac:dyDescent="0.25">
      <c r="A81" s="55"/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</row>
    <row r="83" spans="1:17" x14ac:dyDescent="0.25">
      <c r="A83" s="62" t="str">
        <f>Kopsavilkums!A33</f>
        <v xml:space="preserve">Sastādīja:_____________________  , 2018.gada </v>
      </c>
      <c r="B83" s="40"/>
      <c r="C83" s="40"/>
      <c r="D83" s="40"/>
      <c r="E83" s="40"/>
      <c r="F83" s="40"/>
      <c r="G83" s="40"/>
      <c r="H83" s="40"/>
      <c r="I83" s="63"/>
      <c r="J83" s="40"/>
      <c r="K83" s="40"/>
      <c r="L83" s="40"/>
      <c r="M83" s="40"/>
      <c r="N83" s="40"/>
      <c r="O83" s="40"/>
      <c r="P83" s="40"/>
      <c r="Q83" s="3"/>
    </row>
    <row r="84" spans="1:17" x14ac:dyDescent="0.25">
      <c r="A84" s="57" t="str">
        <f>Kopsavilkums!A34</f>
        <v>(paraksts un tā atšifrējums, datums)</v>
      </c>
      <c r="B84" s="64"/>
      <c r="C84" s="64"/>
      <c r="D84" s="64"/>
      <c r="E84" s="64"/>
      <c r="F84" s="64"/>
      <c r="G84" s="64"/>
      <c r="H84" s="64"/>
      <c r="I84" s="63"/>
      <c r="J84" s="40"/>
      <c r="K84" s="40"/>
      <c r="L84" s="40"/>
      <c r="M84" s="40"/>
      <c r="N84" s="40"/>
      <c r="O84" s="40"/>
      <c r="P84" s="40"/>
      <c r="Q84" s="3"/>
    </row>
    <row r="85" spans="1:17" s="10" customFormat="1" x14ac:dyDescent="0.25">
      <c r="A85" s="63" t="str">
        <f>Kopsavilkums!A35</f>
        <v xml:space="preserve">Tāme sastādīta 2018.gada </v>
      </c>
      <c r="B85" s="63"/>
      <c r="C85" s="63"/>
      <c r="D85" s="63"/>
      <c r="E85" s="63"/>
      <c r="F85" s="63"/>
      <c r="G85" s="63"/>
      <c r="H85" s="63"/>
      <c r="I85" s="39"/>
      <c r="J85" s="42"/>
      <c r="K85" s="42"/>
      <c r="L85" s="42"/>
      <c r="M85" s="42"/>
      <c r="N85" s="42"/>
      <c r="O85" s="42"/>
      <c r="P85" s="42"/>
    </row>
    <row r="86" spans="1:17" s="10" customFormat="1" ht="12.75" x14ac:dyDescent="0.2">
      <c r="A86" s="11"/>
      <c r="B86" s="8"/>
      <c r="C86" s="8"/>
      <c r="D86" s="11"/>
      <c r="E86" s="11"/>
      <c r="F86" s="11"/>
      <c r="G86" s="11"/>
      <c r="H86" s="11"/>
      <c r="I86" s="11"/>
      <c r="J86" s="11"/>
      <c r="K86" s="11"/>
    </row>
    <row r="87" spans="1:17" s="11" customFormat="1" x14ac:dyDescent="0.25">
      <c r="A87" s="62" t="str">
        <f>Kopsavilkums!A37</f>
        <v xml:space="preserve">Pārbaudīja:_____________________ , 2018.gada </v>
      </c>
      <c r="B87" s="40"/>
      <c r="C87" s="40"/>
      <c r="D87" s="40"/>
      <c r="E87" s="40"/>
      <c r="F87" s="40"/>
      <c r="G87" s="40"/>
      <c r="H87" s="40"/>
      <c r="I87" s="12"/>
      <c r="J87" s="12"/>
      <c r="K87" s="12"/>
      <c r="L87" s="3"/>
      <c r="M87" s="3"/>
      <c r="N87" s="3"/>
      <c r="O87" s="3"/>
      <c r="P87" s="12"/>
    </row>
    <row r="88" spans="1:17" s="7" customFormat="1" ht="12.75" x14ac:dyDescent="0.2">
      <c r="A88" s="57" t="str">
        <f>Kopsavilkums!A38</f>
        <v>(paraksts un tā atšifrējums, datums)</v>
      </c>
      <c r="B88" s="64"/>
      <c r="C88" s="64"/>
      <c r="D88" s="64"/>
      <c r="E88" s="64"/>
      <c r="F88" s="64"/>
      <c r="G88" s="64"/>
      <c r="H88" s="64"/>
      <c r="I88" s="3"/>
      <c r="J88" s="3"/>
      <c r="K88" s="3"/>
      <c r="L88" s="3"/>
    </row>
    <row r="89" spans="1:17" x14ac:dyDescent="0.25">
      <c r="A89" s="63" t="str">
        <f>Kopsavilkums!A39</f>
        <v xml:space="preserve">Sertifikāta Nr. </v>
      </c>
      <c r="B89" s="42"/>
      <c r="C89" s="42"/>
      <c r="D89" s="42"/>
      <c r="E89" s="42"/>
      <c r="F89" s="42"/>
      <c r="G89" s="42"/>
      <c r="H89" s="42"/>
      <c r="M89"/>
      <c r="N89"/>
      <c r="O89"/>
      <c r="P89"/>
    </row>
    <row r="90" spans="1:17" x14ac:dyDescent="0.25">
      <c r="H90" s="65"/>
      <c r="I90" s="65"/>
      <c r="J90" s="65"/>
      <c r="K90" s="65"/>
      <c r="L90" s="65"/>
      <c r="N90" s="65"/>
      <c r="O90" s="65"/>
      <c r="P90" s="46" t="s">
        <v>22</v>
      </c>
    </row>
    <row r="91" spans="1:17" x14ac:dyDescent="0.25">
      <c r="M91"/>
      <c r="N91"/>
      <c r="O91"/>
      <c r="P91"/>
    </row>
  </sheetData>
  <mergeCells count="8">
    <mergeCell ref="L12:P12"/>
    <mergeCell ref="B78:K78"/>
    <mergeCell ref="A12:A13"/>
    <mergeCell ref="B12:B13"/>
    <mergeCell ref="C12:C13"/>
    <mergeCell ref="D12:D13"/>
    <mergeCell ref="E12:E13"/>
    <mergeCell ref="F12:K12"/>
  </mergeCells>
  <pageMargins left="0.59055118110236227" right="0.23622047244094491" top="0.78740157480314965" bottom="0.78740157480314965" header="0.31496062992125984" footer="0.31496062992125984"/>
  <pageSetup paperSize="9" scale="89" fitToHeight="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31"/>
  <sheetViews>
    <sheetView zoomScale="115" zoomScaleNormal="115" workbookViewId="0">
      <selection activeCell="C21" sqref="C21"/>
    </sheetView>
  </sheetViews>
  <sheetFormatPr defaultRowHeight="15" x14ac:dyDescent="0.25"/>
  <cols>
    <col min="1" max="2" width="4.28515625" style="3" customWidth="1"/>
    <col min="3" max="3" width="35.7109375" style="3" customWidth="1"/>
    <col min="4" max="4" width="6.42578125" style="3" customWidth="1"/>
    <col min="5" max="5" width="8.140625" style="3" customWidth="1"/>
    <col min="6" max="7" width="7.85546875" style="3" customWidth="1"/>
    <col min="8" max="9" width="8.28515625" style="3" bestFit="1" customWidth="1"/>
    <col min="10" max="11" width="9.28515625" style="3" customWidth="1"/>
    <col min="12" max="12" width="7.85546875" style="3" customWidth="1"/>
    <col min="13" max="15" width="9.28515625" style="3" customWidth="1"/>
    <col min="16" max="16" width="10" style="3" customWidth="1"/>
    <col min="17" max="17" width="10.42578125" bestFit="1" customWidth="1"/>
    <col min="18" max="18" width="9.5703125" bestFit="1" customWidth="1"/>
    <col min="247" max="247" width="5.140625" customWidth="1"/>
    <col min="248" max="248" width="7.28515625" customWidth="1"/>
    <col min="249" max="249" width="38.5703125" customWidth="1"/>
    <col min="250" max="250" width="7.140625" customWidth="1"/>
    <col min="251" max="251" width="7.5703125" customWidth="1"/>
    <col min="252" max="256" width="8.5703125" customWidth="1"/>
    <col min="257" max="257" width="9" customWidth="1"/>
    <col min="258" max="258" width="9.42578125" customWidth="1"/>
    <col min="259" max="259" width="9.28515625" customWidth="1"/>
    <col min="261" max="262" width="10" customWidth="1"/>
    <col min="503" max="503" width="5.140625" customWidth="1"/>
    <col min="504" max="504" width="7.28515625" customWidth="1"/>
    <col min="505" max="505" width="38.5703125" customWidth="1"/>
    <col min="506" max="506" width="7.140625" customWidth="1"/>
    <col min="507" max="507" width="7.5703125" customWidth="1"/>
    <col min="508" max="512" width="8.5703125" customWidth="1"/>
    <col min="513" max="513" width="9" customWidth="1"/>
    <col min="514" max="514" width="9.42578125" customWidth="1"/>
    <col min="515" max="515" width="9.28515625" customWidth="1"/>
    <col min="517" max="518" width="10" customWidth="1"/>
    <col min="759" max="759" width="5.140625" customWidth="1"/>
    <col min="760" max="760" width="7.28515625" customWidth="1"/>
    <col min="761" max="761" width="38.5703125" customWidth="1"/>
    <col min="762" max="762" width="7.140625" customWidth="1"/>
    <col min="763" max="763" width="7.5703125" customWidth="1"/>
    <col min="764" max="768" width="8.5703125" customWidth="1"/>
    <col min="769" max="769" width="9" customWidth="1"/>
    <col min="770" max="770" width="9.42578125" customWidth="1"/>
    <col min="771" max="771" width="9.28515625" customWidth="1"/>
    <col min="773" max="774" width="10" customWidth="1"/>
    <col min="1015" max="1015" width="5.140625" customWidth="1"/>
    <col min="1016" max="1016" width="7.28515625" customWidth="1"/>
    <col min="1017" max="1017" width="38.5703125" customWidth="1"/>
    <col min="1018" max="1018" width="7.140625" customWidth="1"/>
    <col min="1019" max="1019" width="7.5703125" customWidth="1"/>
    <col min="1020" max="1024" width="8.5703125" customWidth="1"/>
    <col min="1025" max="1025" width="9" customWidth="1"/>
    <col min="1026" max="1026" width="9.42578125" customWidth="1"/>
    <col min="1027" max="1027" width="9.28515625" customWidth="1"/>
    <col min="1029" max="1030" width="10" customWidth="1"/>
    <col min="1271" max="1271" width="5.140625" customWidth="1"/>
    <col min="1272" max="1272" width="7.28515625" customWidth="1"/>
    <col min="1273" max="1273" width="38.5703125" customWidth="1"/>
    <col min="1274" max="1274" width="7.140625" customWidth="1"/>
    <col min="1275" max="1275" width="7.5703125" customWidth="1"/>
    <col min="1276" max="1280" width="8.5703125" customWidth="1"/>
    <col min="1281" max="1281" width="9" customWidth="1"/>
    <col min="1282" max="1282" width="9.42578125" customWidth="1"/>
    <col min="1283" max="1283" width="9.28515625" customWidth="1"/>
    <col min="1285" max="1286" width="10" customWidth="1"/>
    <col min="1527" max="1527" width="5.140625" customWidth="1"/>
    <col min="1528" max="1528" width="7.28515625" customWidth="1"/>
    <col min="1529" max="1529" width="38.5703125" customWidth="1"/>
    <col min="1530" max="1530" width="7.140625" customWidth="1"/>
    <col min="1531" max="1531" width="7.5703125" customWidth="1"/>
    <col min="1532" max="1536" width="8.5703125" customWidth="1"/>
    <col min="1537" max="1537" width="9" customWidth="1"/>
    <col min="1538" max="1538" width="9.42578125" customWidth="1"/>
    <col min="1539" max="1539" width="9.28515625" customWidth="1"/>
    <col min="1541" max="1542" width="10" customWidth="1"/>
    <col min="1783" max="1783" width="5.140625" customWidth="1"/>
    <col min="1784" max="1784" width="7.28515625" customWidth="1"/>
    <col min="1785" max="1785" width="38.5703125" customWidth="1"/>
    <col min="1786" max="1786" width="7.140625" customWidth="1"/>
    <col min="1787" max="1787" width="7.5703125" customWidth="1"/>
    <col min="1788" max="1792" width="8.5703125" customWidth="1"/>
    <col min="1793" max="1793" width="9" customWidth="1"/>
    <col min="1794" max="1794" width="9.42578125" customWidth="1"/>
    <col min="1795" max="1795" width="9.28515625" customWidth="1"/>
    <col min="1797" max="1798" width="10" customWidth="1"/>
    <col min="2039" max="2039" width="5.140625" customWidth="1"/>
    <col min="2040" max="2040" width="7.28515625" customWidth="1"/>
    <col min="2041" max="2041" width="38.5703125" customWidth="1"/>
    <col min="2042" max="2042" width="7.140625" customWidth="1"/>
    <col min="2043" max="2043" width="7.5703125" customWidth="1"/>
    <col min="2044" max="2048" width="8.5703125" customWidth="1"/>
    <col min="2049" max="2049" width="9" customWidth="1"/>
    <col min="2050" max="2050" width="9.42578125" customWidth="1"/>
    <col min="2051" max="2051" width="9.28515625" customWidth="1"/>
    <col min="2053" max="2054" width="10" customWidth="1"/>
    <col min="2295" max="2295" width="5.140625" customWidth="1"/>
    <col min="2296" max="2296" width="7.28515625" customWidth="1"/>
    <col min="2297" max="2297" width="38.5703125" customWidth="1"/>
    <col min="2298" max="2298" width="7.140625" customWidth="1"/>
    <col min="2299" max="2299" width="7.5703125" customWidth="1"/>
    <col min="2300" max="2304" width="8.5703125" customWidth="1"/>
    <col min="2305" max="2305" width="9" customWidth="1"/>
    <col min="2306" max="2306" width="9.42578125" customWidth="1"/>
    <col min="2307" max="2307" width="9.28515625" customWidth="1"/>
    <col min="2309" max="2310" width="10" customWidth="1"/>
    <col min="2551" max="2551" width="5.140625" customWidth="1"/>
    <col min="2552" max="2552" width="7.28515625" customWidth="1"/>
    <col min="2553" max="2553" width="38.5703125" customWidth="1"/>
    <col min="2554" max="2554" width="7.140625" customWidth="1"/>
    <col min="2555" max="2555" width="7.5703125" customWidth="1"/>
    <col min="2556" max="2560" width="8.5703125" customWidth="1"/>
    <col min="2561" max="2561" width="9" customWidth="1"/>
    <col min="2562" max="2562" width="9.42578125" customWidth="1"/>
    <col min="2563" max="2563" width="9.28515625" customWidth="1"/>
    <col min="2565" max="2566" width="10" customWidth="1"/>
    <col min="2807" max="2807" width="5.140625" customWidth="1"/>
    <col min="2808" max="2808" width="7.28515625" customWidth="1"/>
    <col min="2809" max="2809" width="38.5703125" customWidth="1"/>
    <col min="2810" max="2810" width="7.140625" customWidth="1"/>
    <col min="2811" max="2811" width="7.5703125" customWidth="1"/>
    <col min="2812" max="2816" width="8.5703125" customWidth="1"/>
    <col min="2817" max="2817" width="9" customWidth="1"/>
    <col min="2818" max="2818" width="9.42578125" customWidth="1"/>
    <col min="2819" max="2819" width="9.28515625" customWidth="1"/>
    <col min="2821" max="2822" width="10" customWidth="1"/>
    <col min="3063" max="3063" width="5.140625" customWidth="1"/>
    <col min="3064" max="3064" width="7.28515625" customWidth="1"/>
    <col min="3065" max="3065" width="38.5703125" customWidth="1"/>
    <col min="3066" max="3066" width="7.140625" customWidth="1"/>
    <col min="3067" max="3067" width="7.5703125" customWidth="1"/>
    <col min="3068" max="3072" width="8.5703125" customWidth="1"/>
    <col min="3073" max="3073" width="9" customWidth="1"/>
    <col min="3074" max="3074" width="9.42578125" customWidth="1"/>
    <col min="3075" max="3075" width="9.28515625" customWidth="1"/>
    <col min="3077" max="3078" width="10" customWidth="1"/>
    <col min="3319" max="3319" width="5.140625" customWidth="1"/>
    <col min="3320" max="3320" width="7.28515625" customWidth="1"/>
    <col min="3321" max="3321" width="38.5703125" customWidth="1"/>
    <col min="3322" max="3322" width="7.140625" customWidth="1"/>
    <col min="3323" max="3323" width="7.5703125" customWidth="1"/>
    <col min="3324" max="3328" width="8.5703125" customWidth="1"/>
    <col min="3329" max="3329" width="9" customWidth="1"/>
    <col min="3330" max="3330" width="9.42578125" customWidth="1"/>
    <col min="3331" max="3331" width="9.28515625" customWidth="1"/>
    <col min="3333" max="3334" width="10" customWidth="1"/>
    <col min="3575" max="3575" width="5.140625" customWidth="1"/>
    <col min="3576" max="3576" width="7.28515625" customWidth="1"/>
    <col min="3577" max="3577" width="38.5703125" customWidth="1"/>
    <col min="3578" max="3578" width="7.140625" customWidth="1"/>
    <col min="3579" max="3579" width="7.5703125" customWidth="1"/>
    <col min="3580" max="3584" width="8.5703125" customWidth="1"/>
    <col min="3585" max="3585" width="9" customWidth="1"/>
    <col min="3586" max="3586" width="9.42578125" customWidth="1"/>
    <col min="3587" max="3587" width="9.28515625" customWidth="1"/>
    <col min="3589" max="3590" width="10" customWidth="1"/>
    <col min="3831" max="3831" width="5.140625" customWidth="1"/>
    <col min="3832" max="3832" width="7.28515625" customWidth="1"/>
    <col min="3833" max="3833" width="38.5703125" customWidth="1"/>
    <col min="3834" max="3834" width="7.140625" customWidth="1"/>
    <col min="3835" max="3835" width="7.5703125" customWidth="1"/>
    <col min="3836" max="3840" width="8.5703125" customWidth="1"/>
    <col min="3841" max="3841" width="9" customWidth="1"/>
    <col min="3842" max="3842" width="9.42578125" customWidth="1"/>
    <col min="3843" max="3843" width="9.28515625" customWidth="1"/>
    <col min="3845" max="3846" width="10" customWidth="1"/>
    <col min="4087" max="4087" width="5.140625" customWidth="1"/>
    <col min="4088" max="4088" width="7.28515625" customWidth="1"/>
    <col min="4089" max="4089" width="38.5703125" customWidth="1"/>
    <col min="4090" max="4090" width="7.140625" customWidth="1"/>
    <col min="4091" max="4091" width="7.5703125" customWidth="1"/>
    <col min="4092" max="4096" width="8.5703125" customWidth="1"/>
    <col min="4097" max="4097" width="9" customWidth="1"/>
    <col min="4098" max="4098" width="9.42578125" customWidth="1"/>
    <col min="4099" max="4099" width="9.28515625" customWidth="1"/>
    <col min="4101" max="4102" width="10" customWidth="1"/>
    <col min="4343" max="4343" width="5.140625" customWidth="1"/>
    <col min="4344" max="4344" width="7.28515625" customWidth="1"/>
    <col min="4345" max="4345" width="38.5703125" customWidth="1"/>
    <col min="4346" max="4346" width="7.140625" customWidth="1"/>
    <col min="4347" max="4347" width="7.5703125" customWidth="1"/>
    <col min="4348" max="4352" width="8.5703125" customWidth="1"/>
    <col min="4353" max="4353" width="9" customWidth="1"/>
    <col min="4354" max="4354" width="9.42578125" customWidth="1"/>
    <col min="4355" max="4355" width="9.28515625" customWidth="1"/>
    <col min="4357" max="4358" width="10" customWidth="1"/>
    <col min="4599" max="4599" width="5.140625" customWidth="1"/>
    <col min="4600" max="4600" width="7.28515625" customWidth="1"/>
    <col min="4601" max="4601" width="38.5703125" customWidth="1"/>
    <col min="4602" max="4602" width="7.140625" customWidth="1"/>
    <col min="4603" max="4603" width="7.5703125" customWidth="1"/>
    <col min="4604" max="4608" width="8.5703125" customWidth="1"/>
    <col min="4609" max="4609" width="9" customWidth="1"/>
    <col min="4610" max="4610" width="9.42578125" customWidth="1"/>
    <col min="4611" max="4611" width="9.28515625" customWidth="1"/>
    <col min="4613" max="4614" width="10" customWidth="1"/>
    <col min="4855" max="4855" width="5.140625" customWidth="1"/>
    <col min="4856" max="4856" width="7.28515625" customWidth="1"/>
    <col min="4857" max="4857" width="38.5703125" customWidth="1"/>
    <col min="4858" max="4858" width="7.140625" customWidth="1"/>
    <col min="4859" max="4859" width="7.5703125" customWidth="1"/>
    <col min="4860" max="4864" width="8.5703125" customWidth="1"/>
    <col min="4865" max="4865" width="9" customWidth="1"/>
    <col min="4866" max="4866" width="9.42578125" customWidth="1"/>
    <col min="4867" max="4867" width="9.28515625" customWidth="1"/>
    <col min="4869" max="4870" width="10" customWidth="1"/>
    <col min="5111" max="5111" width="5.140625" customWidth="1"/>
    <col min="5112" max="5112" width="7.28515625" customWidth="1"/>
    <col min="5113" max="5113" width="38.5703125" customWidth="1"/>
    <col min="5114" max="5114" width="7.140625" customWidth="1"/>
    <col min="5115" max="5115" width="7.5703125" customWidth="1"/>
    <col min="5116" max="5120" width="8.5703125" customWidth="1"/>
    <col min="5121" max="5121" width="9" customWidth="1"/>
    <col min="5122" max="5122" width="9.42578125" customWidth="1"/>
    <col min="5123" max="5123" width="9.28515625" customWidth="1"/>
    <col min="5125" max="5126" width="10" customWidth="1"/>
    <col min="5367" max="5367" width="5.140625" customWidth="1"/>
    <col min="5368" max="5368" width="7.28515625" customWidth="1"/>
    <col min="5369" max="5369" width="38.5703125" customWidth="1"/>
    <col min="5370" max="5370" width="7.140625" customWidth="1"/>
    <col min="5371" max="5371" width="7.5703125" customWidth="1"/>
    <col min="5372" max="5376" width="8.5703125" customWidth="1"/>
    <col min="5377" max="5377" width="9" customWidth="1"/>
    <col min="5378" max="5378" width="9.42578125" customWidth="1"/>
    <col min="5379" max="5379" width="9.28515625" customWidth="1"/>
    <col min="5381" max="5382" width="10" customWidth="1"/>
    <col min="5623" max="5623" width="5.140625" customWidth="1"/>
    <col min="5624" max="5624" width="7.28515625" customWidth="1"/>
    <col min="5625" max="5625" width="38.5703125" customWidth="1"/>
    <col min="5626" max="5626" width="7.140625" customWidth="1"/>
    <col min="5627" max="5627" width="7.5703125" customWidth="1"/>
    <col min="5628" max="5632" width="8.5703125" customWidth="1"/>
    <col min="5633" max="5633" width="9" customWidth="1"/>
    <col min="5634" max="5634" width="9.42578125" customWidth="1"/>
    <col min="5635" max="5635" width="9.28515625" customWidth="1"/>
    <col min="5637" max="5638" width="10" customWidth="1"/>
    <col min="5879" max="5879" width="5.140625" customWidth="1"/>
    <col min="5880" max="5880" width="7.28515625" customWidth="1"/>
    <col min="5881" max="5881" width="38.5703125" customWidth="1"/>
    <col min="5882" max="5882" width="7.140625" customWidth="1"/>
    <col min="5883" max="5883" width="7.5703125" customWidth="1"/>
    <col min="5884" max="5888" width="8.5703125" customWidth="1"/>
    <col min="5889" max="5889" width="9" customWidth="1"/>
    <col min="5890" max="5890" width="9.42578125" customWidth="1"/>
    <col min="5891" max="5891" width="9.28515625" customWidth="1"/>
    <col min="5893" max="5894" width="10" customWidth="1"/>
    <col min="6135" max="6135" width="5.140625" customWidth="1"/>
    <col min="6136" max="6136" width="7.28515625" customWidth="1"/>
    <col min="6137" max="6137" width="38.5703125" customWidth="1"/>
    <col min="6138" max="6138" width="7.140625" customWidth="1"/>
    <col min="6139" max="6139" width="7.5703125" customWidth="1"/>
    <col min="6140" max="6144" width="8.5703125" customWidth="1"/>
    <col min="6145" max="6145" width="9" customWidth="1"/>
    <col min="6146" max="6146" width="9.42578125" customWidth="1"/>
    <col min="6147" max="6147" width="9.28515625" customWidth="1"/>
    <col min="6149" max="6150" width="10" customWidth="1"/>
    <col min="6391" max="6391" width="5.140625" customWidth="1"/>
    <col min="6392" max="6392" width="7.28515625" customWidth="1"/>
    <col min="6393" max="6393" width="38.5703125" customWidth="1"/>
    <col min="6394" max="6394" width="7.140625" customWidth="1"/>
    <col min="6395" max="6395" width="7.5703125" customWidth="1"/>
    <col min="6396" max="6400" width="8.5703125" customWidth="1"/>
    <col min="6401" max="6401" width="9" customWidth="1"/>
    <col min="6402" max="6402" width="9.42578125" customWidth="1"/>
    <col min="6403" max="6403" width="9.28515625" customWidth="1"/>
    <col min="6405" max="6406" width="10" customWidth="1"/>
    <col min="6647" max="6647" width="5.140625" customWidth="1"/>
    <col min="6648" max="6648" width="7.28515625" customWidth="1"/>
    <col min="6649" max="6649" width="38.5703125" customWidth="1"/>
    <col min="6650" max="6650" width="7.140625" customWidth="1"/>
    <col min="6651" max="6651" width="7.5703125" customWidth="1"/>
    <col min="6652" max="6656" width="8.5703125" customWidth="1"/>
    <col min="6657" max="6657" width="9" customWidth="1"/>
    <col min="6658" max="6658" width="9.42578125" customWidth="1"/>
    <col min="6659" max="6659" width="9.28515625" customWidth="1"/>
    <col min="6661" max="6662" width="10" customWidth="1"/>
    <col min="6903" max="6903" width="5.140625" customWidth="1"/>
    <col min="6904" max="6904" width="7.28515625" customWidth="1"/>
    <col min="6905" max="6905" width="38.5703125" customWidth="1"/>
    <col min="6906" max="6906" width="7.140625" customWidth="1"/>
    <col min="6907" max="6907" width="7.5703125" customWidth="1"/>
    <col min="6908" max="6912" width="8.5703125" customWidth="1"/>
    <col min="6913" max="6913" width="9" customWidth="1"/>
    <col min="6914" max="6914" width="9.42578125" customWidth="1"/>
    <col min="6915" max="6915" width="9.28515625" customWidth="1"/>
    <col min="6917" max="6918" width="10" customWidth="1"/>
    <col min="7159" max="7159" width="5.140625" customWidth="1"/>
    <col min="7160" max="7160" width="7.28515625" customWidth="1"/>
    <col min="7161" max="7161" width="38.5703125" customWidth="1"/>
    <col min="7162" max="7162" width="7.140625" customWidth="1"/>
    <col min="7163" max="7163" width="7.5703125" customWidth="1"/>
    <col min="7164" max="7168" width="8.5703125" customWidth="1"/>
    <col min="7169" max="7169" width="9" customWidth="1"/>
    <col min="7170" max="7170" width="9.42578125" customWidth="1"/>
    <col min="7171" max="7171" width="9.28515625" customWidth="1"/>
    <col min="7173" max="7174" width="10" customWidth="1"/>
    <col min="7415" max="7415" width="5.140625" customWidth="1"/>
    <col min="7416" max="7416" width="7.28515625" customWidth="1"/>
    <col min="7417" max="7417" width="38.5703125" customWidth="1"/>
    <col min="7418" max="7418" width="7.140625" customWidth="1"/>
    <col min="7419" max="7419" width="7.5703125" customWidth="1"/>
    <col min="7420" max="7424" width="8.5703125" customWidth="1"/>
    <col min="7425" max="7425" width="9" customWidth="1"/>
    <col min="7426" max="7426" width="9.42578125" customWidth="1"/>
    <col min="7427" max="7427" width="9.28515625" customWidth="1"/>
    <col min="7429" max="7430" width="10" customWidth="1"/>
    <col min="7671" max="7671" width="5.140625" customWidth="1"/>
    <col min="7672" max="7672" width="7.28515625" customWidth="1"/>
    <col min="7673" max="7673" width="38.5703125" customWidth="1"/>
    <col min="7674" max="7674" width="7.140625" customWidth="1"/>
    <col min="7675" max="7675" width="7.5703125" customWidth="1"/>
    <col min="7676" max="7680" width="8.5703125" customWidth="1"/>
    <col min="7681" max="7681" width="9" customWidth="1"/>
    <col min="7682" max="7682" width="9.42578125" customWidth="1"/>
    <col min="7683" max="7683" width="9.28515625" customWidth="1"/>
    <col min="7685" max="7686" width="10" customWidth="1"/>
    <col min="7927" max="7927" width="5.140625" customWidth="1"/>
    <col min="7928" max="7928" width="7.28515625" customWidth="1"/>
    <col min="7929" max="7929" width="38.5703125" customWidth="1"/>
    <col min="7930" max="7930" width="7.140625" customWidth="1"/>
    <col min="7931" max="7931" width="7.5703125" customWidth="1"/>
    <col min="7932" max="7936" width="8.5703125" customWidth="1"/>
    <col min="7937" max="7937" width="9" customWidth="1"/>
    <col min="7938" max="7938" width="9.42578125" customWidth="1"/>
    <col min="7939" max="7939" width="9.28515625" customWidth="1"/>
    <col min="7941" max="7942" width="10" customWidth="1"/>
    <col min="8183" max="8183" width="5.140625" customWidth="1"/>
    <col min="8184" max="8184" width="7.28515625" customWidth="1"/>
    <col min="8185" max="8185" width="38.5703125" customWidth="1"/>
    <col min="8186" max="8186" width="7.140625" customWidth="1"/>
    <col min="8187" max="8187" width="7.5703125" customWidth="1"/>
    <col min="8188" max="8192" width="8.5703125" customWidth="1"/>
    <col min="8193" max="8193" width="9" customWidth="1"/>
    <col min="8194" max="8194" width="9.42578125" customWidth="1"/>
    <col min="8195" max="8195" width="9.28515625" customWidth="1"/>
    <col min="8197" max="8198" width="10" customWidth="1"/>
    <col min="8439" max="8439" width="5.140625" customWidth="1"/>
    <col min="8440" max="8440" width="7.28515625" customWidth="1"/>
    <col min="8441" max="8441" width="38.5703125" customWidth="1"/>
    <col min="8442" max="8442" width="7.140625" customWidth="1"/>
    <col min="8443" max="8443" width="7.5703125" customWidth="1"/>
    <col min="8444" max="8448" width="8.5703125" customWidth="1"/>
    <col min="8449" max="8449" width="9" customWidth="1"/>
    <col min="8450" max="8450" width="9.42578125" customWidth="1"/>
    <col min="8451" max="8451" width="9.28515625" customWidth="1"/>
    <col min="8453" max="8454" width="10" customWidth="1"/>
    <col min="8695" max="8695" width="5.140625" customWidth="1"/>
    <col min="8696" max="8696" width="7.28515625" customWidth="1"/>
    <col min="8697" max="8697" width="38.5703125" customWidth="1"/>
    <col min="8698" max="8698" width="7.140625" customWidth="1"/>
    <col min="8699" max="8699" width="7.5703125" customWidth="1"/>
    <col min="8700" max="8704" width="8.5703125" customWidth="1"/>
    <col min="8705" max="8705" width="9" customWidth="1"/>
    <col min="8706" max="8706" width="9.42578125" customWidth="1"/>
    <col min="8707" max="8707" width="9.28515625" customWidth="1"/>
    <col min="8709" max="8710" width="10" customWidth="1"/>
    <col min="8951" max="8951" width="5.140625" customWidth="1"/>
    <col min="8952" max="8952" width="7.28515625" customWidth="1"/>
    <col min="8953" max="8953" width="38.5703125" customWidth="1"/>
    <col min="8954" max="8954" width="7.140625" customWidth="1"/>
    <col min="8955" max="8955" width="7.5703125" customWidth="1"/>
    <col min="8956" max="8960" width="8.5703125" customWidth="1"/>
    <col min="8961" max="8961" width="9" customWidth="1"/>
    <col min="8962" max="8962" width="9.42578125" customWidth="1"/>
    <col min="8963" max="8963" width="9.28515625" customWidth="1"/>
    <col min="8965" max="8966" width="10" customWidth="1"/>
    <col min="9207" max="9207" width="5.140625" customWidth="1"/>
    <col min="9208" max="9208" width="7.28515625" customWidth="1"/>
    <col min="9209" max="9209" width="38.5703125" customWidth="1"/>
    <col min="9210" max="9210" width="7.140625" customWidth="1"/>
    <col min="9211" max="9211" width="7.5703125" customWidth="1"/>
    <col min="9212" max="9216" width="8.5703125" customWidth="1"/>
    <col min="9217" max="9217" width="9" customWidth="1"/>
    <col min="9218" max="9218" width="9.42578125" customWidth="1"/>
    <col min="9219" max="9219" width="9.28515625" customWidth="1"/>
    <col min="9221" max="9222" width="10" customWidth="1"/>
    <col min="9463" max="9463" width="5.140625" customWidth="1"/>
    <col min="9464" max="9464" width="7.28515625" customWidth="1"/>
    <col min="9465" max="9465" width="38.5703125" customWidth="1"/>
    <col min="9466" max="9466" width="7.140625" customWidth="1"/>
    <col min="9467" max="9467" width="7.5703125" customWidth="1"/>
    <col min="9468" max="9472" width="8.5703125" customWidth="1"/>
    <col min="9473" max="9473" width="9" customWidth="1"/>
    <col min="9474" max="9474" width="9.42578125" customWidth="1"/>
    <col min="9475" max="9475" width="9.28515625" customWidth="1"/>
    <col min="9477" max="9478" width="10" customWidth="1"/>
    <col min="9719" max="9719" width="5.140625" customWidth="1"/>
    <col min="9720" max="9720" width="7.28515625" customWidth="1"/>
    <col min="9721" max="9721" width="38.5703125" customWidth="1"/>
    <col min="9722" max="9722" width="7.140625" customWidth="1"/>
    <col min="9723" max="9723" width="7.5703125" customWidth="1"/>
    <col min="9724" max="9728" width="8.5703125" customWidth="1"/>
    <col min="9729" max="9729" width="9" customWidth="1"/>
    <col min="9730" max="9730" width="9.42578125" customWidth="1"/>
    <col min="9731" max="9731" width="9.28515625" customWidth="1"/>
    <col min="9733" max="9734" width="10" customWidth="1"/>
    <col min="9975" max="9975" width="5.140625" customWidth="1"/>
    <col min="9976" max="9976" width="7.28515625" customWidth="1"/>
    <col min="9977" max="9977" width="38.5703125" customWidth="1"/>
    <col min="9978" max="9978" width="7.140625" customWidth="1"/>
    <col min="9979" max="9979" width="7.5703125" customWidth="1"/>
    <col min="9980" max="9984" width="8.5703125" customWidth="1"/>
    <col min="9985" max="9985" width="9" customWidth="1"/>
    <col min="9986" max="9986" width="9.42578125" customWidth="1"/>
    <col min="9987" max="9987" width="9.28515625" customWidth="1"/>
    <col min="9989" max="9990" width="10" customWidth="1"/>
    <col min="10231" max="10231" width="5.140625" customWidth="1"/>
    <col min="10232" max="10232" width="7.28515625" customWidth="1"/>
    <col min="10233" max="10233" width="38.5703125" customWidth="1"/>
    <col min="10234" max="10234" width="7.140625" customWidth="1"/>
    <col min="10235" max="10235" width="7.5703125" customWidth="1"/>
    <col min="10236" max="10240" width="8.5703125" customWidth="1"/>
    <col min="10241" max="10241" width="9" customWidth="1"/>
    <col min="10242" max="10242" width="9.42578125" customWidth="1"/>
    <col min="10243" max="10243" width="9.28515625" customWidth="1"/>
    <col min="10245" max="10246" width="10" customWidth="1"/>
    <col min="10487" max="10487" width="5.140625" customWidth="1"/>
    <col min="10488" max="10488" width="7.28515625" customWidth="1"/>
    <col min="10489" max="10489" width="38.5703125" customWidth="1"/>
    <col min="10490" max="10490" width="7.140625" customWidth="1"/>
    <col min="10491" max="10491" width="7.5703125" customWidth="1"/>
    <col min="10492" max="10496" width="8.5703125" customWidth="1"/>
    <col min="10497" max="10497" width="9" customWidth="1"/>
    <col min="10498" max="10498" width="9.42578125" customWidth="1"/>
    <col min="10499" max="10499" width="9.28515625" customWidth="1"/>
    <col min="10501" max="10502" width="10" customWidth="1"/>
    <col min="10743" max="10743" width="5.140625" customWidth="1"/>
    <col min="10744" max="10744" width="7.28515625" customWidth="1"/>
    <col min="10745" max="10745" width="38.5703125" customWidth="1"/>
    <col min="10746" max="10746" width="7.140625" customWidth="1"/>
    <col min="10747" max="10747" width="7.5703125" customWidth="1"/>
    <col min="10748" max="10752" width="8.5703125" customWidth="1"/>
    <col min="10753" max="10753" width="9" customWidth="1"/>
    <col min="10754" max="10754" width="9.42578125" customWidth="1"/>
    <col min="10755" max="10755" width="9.28515625" customWidth="1"/>
    <col min="10757" max="10758" width="10" customWidth="1"/>
    <col min="10999" max="10999" width="5.140625" customWidth="1"/>
    <col min="11000" max="11000" width="7.28515625" customWidth="1"/>
    <col min="11001" max="11001" width="38.5703125" customWidth="1"/>
    <col min="11002" max="11002" width="7.140625" customWidth="1"/>
    <col min="11003" max="11003" width="7.5703125" customWidth="1"/>
    <col min="11004" max="11008" width="8.5703125" customWidth="1"/>
    <col min="11009" max="11009" width="9" customWidth="1"/>
    <col min="11010" max="11010" width="9.42578125" customWidth="1"/>
    <col min="11011" max="11011" width="9.28515625" customWidth="1"/>
    <col min="11013" max="11014" width="10" customWidth="1"/>
    <col min="11255" max="11255" width="5.140625" customWidth="1"/>
    <col min="11256" max="11256" width="7.28515625" customWidth="1"/>
    <col min="11257" max="11257" width="38.5703125" customWidth="1"/>
    <col min="11258" max="11258" width="7.140625" customWidth="1"/>
    <col min="11259" max="11259" width="7.5703125" customWidth="1"/>
    <col min="11260" max="11264" width="8.5703125" customWidth="1"/>
    <col min="11265" max="11265" width="9" customWidth="1"/>
    <col min="11266" max="11266" width="9.42578125" customWidth="1"/>
    <col min="11267" max="11267" width="9.28515625" customWidth="1"/>
    <col min="11269" max="11270" width="10" customWidth="1"/>
    <col min="11511" max="11511" width="5.140625" customWidth="1"/>
    <col min="11512" max="11512" width="7.28515625" customWidth="1"/>
    <col min="11513" max="11513" width="38.5703125" customWidth="1"/>
    <col min="11514" max="11514" width="7.140625" customWidth="1"/>
    <col min="11515" max="11515" width="7.5703125" customWidth="1"/>
    <col min="11516" max="11520" width="8.5703125" customWidth="1"/>
    <col min="11521" max="11521" width="9" customWidth="1"/>
    <col min="11522" max="11522" width="9.42578125" customWidth="1"/>
    <col min="11523" max="11523" width="9.28515625" customWidth="1"/>
    <col min="11525" max="11526" width="10" customWidth="1"/>
    <col min="11767" max="11767" width="5.140625" customWidth="1"/>
    <col min="11768" max="11768" width="7.28515625" customWidth="1"/>
    <col min="11769" max="11769" width="38.5703125" customWidth="1"/>
    <col min="11770" max="11770" width="7.140625" customWidth="1"/>
    <col min="11771" max="11771" width="7.5703125" customWidth="1"/>
    <col min="11772" max="11776" width="8.5703125" customWidth="1"/>
    <col min="11777" max="11777" width="9" customWidth="1"/>
    <col min="11778" max="11778" width="9.42578125" customWidth="1"/>
    <col min="11779" max="11779" width="9.28515625" customWidth="1"/>
    <col min="11781" max="11782" width="10" customWidth="1"/>
    <col min="12023" max="12023" width="5.140625" customWidth="1"/>
    <col min="12024" max="12024" width="7.28515625" customWidth="1"/>
    <col min="12025" max="12025" width="38.5703125" customWidth="1"/>
    <col min="12026" max="12026" width="7.140625" customWidth="1"/>
    <col min="12027" max="12027" width="7.5703125" customWidth="1"/>
    <col min="12028" max="12032" width="8.5703125" customWidth="1"/>
    <col min="12033" max="12033" width="9" customWidth="1"/>
    <col min="12034" max="12034" width="9.42578125" customWidth="1"/>
    <col min="12035" max="12035" width="9.28515625" customWidth="1"/>
    <col min="12037" max="12038" width="10" customWidth="1"/>
    <col min="12279" max="12279" width="5.140625" customWidth="1"/>
    <col min="12280" max="12280" width="7.28515625" customWidth="1"/>
    <col min="12281" max="12281" width="38.5703125" customWidth="1"/>
    <col min="12282" max="12282" width="7.140625" customWidth="1"/>
    <col min="12283" max="12283" width="7.5703125" customWidth="1"/>
    <col min="12284" max="12288" width="8.5703125" customWidth="1"/>
    <col min="12289" max="12289" width="9" customWidth="1"/>
    <col min="12290" max="12290" width="9.42578125" customWidth="1"/>
    <col min="12291" max="12291" width="9.28515625" customWidth="1"/>
    <col min="12293" max="12294" width="10" customWidth="1"/>
    <col min="12535" max="12535" width="5.140625" customWidth="1"/>
    <col min="12536" max="12536" width="7.28515625" customWidth="1"/>
    <col min="12537" max="12537" width="38.5703125" customWidth="1"/>
    <col min="12538" max="12538" width="7.140625" customWidth="1"/>
    <col min="12539" max="12539" width="7.5703125" customWidth="1"/>
    <col min="12540" max="12544" width="8.5703125" customWidth="1"/>
    <col min="12545" max="12545" width="9" customWidth="1"/>
    <col min="12546" max="12546" width="9.42578125" customWidth="1"/>
    <col min="12547" max="12547" width="9.28515625" customWidth="1"/>
    <col min="12549" max="12550" width="10" customWidth="1"/>
    <col min="12791" max="12791" width="5.140625" customWidth="1"/>
    <col min="12792" max="12792" width="7.28515625" customWidth="1"/>
    <col min="12793" max="12793" width="38.5703125" customWidth="1"/>
    <col min="12794" max="12794" width="7.140625" customWidth="1"/>
    <col min="12795" max="12795" width="7.5703125" customWidth="1"/>
    <col min="12796" max="12800" width="8.5703125" customWidth="1"/>
    <col min="12801" max="12801" width="9" customWidth="1"/>
    <col min="12802" max="12802" width="9.42578125" customWidth="1"/>
    <col min="12803" max="12803" width="9.28515625" customWidth="1"/>
    <col min="12805" max="12806" width="10" customWidth="1"/>
    <col min="13047" max="13047" width="5.140625" customWidth="1"/>
    <col min="13048" max="13048" width="7.28515625" customWidth="1"/>
    <col min="13049" max="13049" width="38.5703125" customWidth="1"/>
    <col min="13050" max="13050" width="7.140625" customWidth="1"/>
    <col min="13051" max="13051" width="7.5703125" customWidth="1"/>
    <col min="13052" max="13056" width="8.5703125" customWidth="1"/>
    <col min="13057" max="13057" width="9" customWidth="1"/>
    <col min="13058" max="13058" width="9.42578125" customWidth="1"/>
    <col min="13059" max="13059" width="9.28515625" customWidth="1"/>
    <col min="13061" max="13062" width="10" customWidth="1"/>
    <col min="13303" max="13303" width="5.140625" customWidth="1"/>
    <col min="13304" max="13304" width="7.28515625" customWidth="1"/>
    <col min="13305" max="13305" width="38.5703125" customWidth="1"/>
    <col min="13306" max="13306" width="7.140625" customWidth="1"/>
    <col min="13307" max="13307" width="7.5703125" customWidth="1"/>
    <col min="13308" max="13312" width="8.5703125" customWidth="1"/>
    <col min="13313" max="13313" width="9" customWidth="1"/>
    <col min="13314" max="13314" width="9.42578125" customWidth="1"/>
    <col min="13315" max="13315" width="9.28515625" customWidth="1"/>
    <col min="13317" max="13318" width="10" customWidth="1"/>
    <col min="13559" max="13559" width="5.140625" customWidth="1"/>
    <col min="13560" max="13560" width="7.28515625" customWidth="1"/>
    <col min="13561" max="13561" width="38.5703125" customWidth="1"/>
    <col min="13562" max="13562" width="7.140625" customWidth="1"/>
    <col min="13563" max="13563" width="7.5703125" customWidth="1"/>
    <col min="13564" max="13568" width="8.5703125" customWidth="1"/>
    <col min="13569" max="13569" width="9" customWidth="1"/>
    <col min="13570" max="13570" width="9.42578125" customWidth="1"/>
    <col min="13571" max="13571" width="9.28515625" customWidth="1"/>
    <col min="13573" max="13574" width="10" customWidth="1"/>
    <col min="13815" max="13815" width="5.140625" customWidth="1"/>
    <col min="13816" max="13816" width="7.28515625" customWidth="1"/>
    <col min="13817" max="13817" width="38.5703125" customWidth="1"/>
    <col min="13818" max="13818" width="7.140625" customWidth="1"/>
    <col min="13819" max="13819" width="7.5703125" customWidth="1"/>
    <col min="13820" max="13824" width="8.5703125" customWidth="1"/>
    <col min="13825" max="13825" width="9" customWidth="1"/>
    <col min="13826" max="13826" width="9.42578125" customWidth="1"/>
    <col min="13827" max="13827" width="9.28515625" customWidth="1"/>
    <col min="13829" max="13830" width="10" customWidth="1"/>
    <col min="14071" max="14071" width="5.140625" customWidth="1"/>
    <col min="14072" max="14072" width="7.28515625" customWidth="1"/>
    <col min="14073" max="14073" width="38.5703125" customWidth="1"/>
    <col min="14074" max="14074" width="7.140625" customWidth="1"/>
    <col min="14075" max="14075" width="7.5703125" customWidth="1"/>
    <col min="14076" max="14080" width="8.5703125" customWidth="1"/>
    <col min="14081" max="14081" width="9" customWidth="1"/>
    <col min="14082" max="14082" width="9.42578125" customWidth="1"/>
    <col min="14083" max="14083" width="9.28515625" customWidth="1"/>
    <col min="14085" max="14086" width="10" customWidth="1"/>
    <col min="14327" max="14327" width="5.140625" customWidth="1"/>
    <col min="14328" max="14328" width="7.28515625" customWidth="1"/>
    <col min="14329" max="14329" width="38.5703125" customWidth="1"/>
    <col min="14330" max="14330" width="7.140625" customWidth="1"/>
    <col min="14331" max="14331" width="7.5703125" customWidth="1"/>
    <col min="14332" max="14336" width="8.5703125" customWidth="1"/>
    <col min="14337" max="14337" width="9" customWidth="1"/>
    <col min="14338" max="14338" width="9.42578125" customWidth="1"/>
    <col min="14339" max="14339" width="9.28515625" customWidth="1"/>
    <col min="14341" max="14342" width="10" customWidth="1"/>
    <col min="14583" max="14583" width="5.140625" customWidth="1"/>
    <col min="14584" max="14584" width="7.28515625" customWidth="1"/>
    <col min="14585" max="14585" width="38.5703125" customWidth="1"/>
    <col min="14586" max="14586" width="7.140625" customWidth="1"/>
    <col min="14587" max="14587" width="7.5703125" customWidth="1"/>
    <col min="14588" max="14592" width="8.5703125" customWidth="1"/>
    <col min="14593" max="14593" width="9" customWidth="1"/>
    <col min="14594" max="14594" width="9.42578125" customWidth="1"/>
    <col min="14595" max="14595" width="9.28515625" customWidth="1"/>
    <col min="14597" max="14598" width="10" customWidth="1"/>
    <col min="14839" max="14839" width="5.140625" customWidth="1"/>
    <col min="14840" max="14840" width="7.28515625" customWidth="1"/>
    <col min="14841" max="14841" width="38.5703125" customWidth="1"/>
    <col min="14842" max="14842" width="7.140625" customWidth="1"/>
    <col min="14843" max="14843" width="7.5703125" customWidth="1"/>
    <col min="14844" max="14848" width="8.5703125" customWidth="1"/>
    <col min="14849" max="14849" width="9" customWidth="1"/>
    <col min="14850" max="14850" width="9.42578125" customWidth="1"/>
    <col min="14851" max="14851" width="9.28515625" customWidth="1"/>
    <col min="14853" max="14854" width="10" customWidth="1"/>
    <col min="15095" max="15095" width="5.140625" customWidth="1"/>
    <col min="15096" max="15096" width="7.28515625" customWidth="1"/>
    <col min="15097" max="15097" width="38.5703125" customWidth="1"/>
    <col min="15098" max="15098" width="7.140625" customWidth="1"/>
    <col min="15099" max="15099" width="7.5703125" customWidth="1"/>
    <col min="15100" max="15104" width="8.5703125" customWidth="1"/>
    <col min="15105" max="15105" width="9" customWidth="1"/>
    <col min="15106" max="15106" width="9.42578125" customWidth="1"/>
    <col min="15107" max="15107" width="9.28515625" customWidth="1"/>
    <col min="15109" max="15110" width="10" customWidth="1"/>
    <col min="15351" max="15351" width="5.140625" customWidth="1"/>
    <col min="15352" max="15352" width="7.28515625" customWidth="1"/>
    <col min="15353" max="15353" width="38.5703125" customWidth="1"/>
    <col min="15354" max="15354" width="7.140625" customWidth="1"/>
    <col min="15355" max="15355" width="7.5703125" customWidth="1"/>
    <col min="15356" max="15360" width="8.5703125" customWidth="1"/>
    <col min="15361" max="15361" width="9" customWidth="1"/>
    <col min="15362" max="15362" width="9.42578125" customWidth="1"/>
    <col min="15363" max="15363" width="9.28515625" customWidth="1"/>
    <col min="15365" max="15366" width="10" customWidth="1"/>
    <col min="15607" max="15607" width="5.140625" customWidth="1"/>
    <col min="15608" max="15608" width="7.28515625" customWidth="1"/>
    <col min="15609" max="15609" width="38.5703125" customWidth="1"/>
    <col min="15610" max="15610" width="7.140625" customWidth="1"/>
    <col min="15611" max="15611" width="7.5703125" customWidth="1"/>
    <col min="15612" max="15616" width="8.5703125" customWidth="1"/>
    <col min="15617" max="15617" width="9" customWidth="1"/>
    <col min="15618" max="15618" width="9.42578125" customWidth="1"/>
    <col min="15619" max="15619" width="9.28515625" customWidth="1"/>
    <col min="15621" max="15622" width="10" customWidth="1"/>
    <col min="15863" max="15863" width="5.140625" customWidth="1"/>
    <col min="15864" max="15864" width="7.28515625" customWidth="1"/>
    <col min="15865" max="15865" width="38.5703125" customWidth="1"/>
    <col min="15866" max="15866" width="7.140625" customWidth="1"/>
    <col min="15867" max="15867" width="7.5703125" customWidth="1"/>
    <col min="15868" max="15872" width="8.5703125" customWidth="1"/>
    <col min="15873" max="15873" width="9" customWidth="1"/>
    <col min="15874" max="15874" width="9.42578125" customWidth="1"/>
    <col min="15875" max="15875" width="9.28515625" customWidth="1"/>
    <col min="15877" max="15878" width="10" customWidth="1"/>
    <col min="16119" max="16119" width="5.140625" customWidth="1"/>
    <col min="16120" max="16120" width="7.28515625" customWidth="1"/>
    <col min="16121" max="16121" width="38.5703125" customWidth="1"/>
    <col min="16122" max="16122" width="7.140625" customWidth="1"/>
    <col min="16123" max="16123" width="7.5703125" customWidth="1"/>
    <col min="16124" max="16128" width="8.5703125" customWidth="1"/>
    <col min="16129" max="16129" width="9" customWidth="1"/>
    <col min="16130" max="16130" width="9.42578125" customWidth="1"/>
    <col min="16131" max="16131" width="9.28515625" customWidth="1"/>
    <col min="16133" max="16134" width="10" customWidth="1"/>
  </cols>
  <sheetData>
    <row r="1" spans="1:16" x14ac:dyDescent="0.25">
      <c r="B1" s="54"/>
      <c r="C1" s="54"/>
      <c r="D1" s="54"/>
      <c r="E1" s="54"/>
      <c r="F1" s="54"/>
      <c r="G1" s="113" t="s">
        <v>31</v>
      </c>
      <c r="H1" s="114">
        <f>Kopsavilkums!B25</f>
        <v>7</v>
      </c>
      <c r="I1" s="54"/>
      <c r="J1" s="54"/>
      <c r="K1" s="54"/>
      <c r="L1" s="54"/>
      <c r="M1" s="54"/>
      <c r="N1" s="54"/>
      <c r="O1" s="54"/>
      <c r="P1" s="54"/>
    </row>
    <row r="2" spans="1:16" x14ac:dyDescent="0.25">
      <c r="B2" s="56"/>
      <c r="C2" s="56"/>
      <c r="D2" s="56"/>
      <c r="E2" s="56"/>
      <c r="F2" s="56"/>
      <c r="G2" s="156" t="str">
        <f>Kopsavilkums!C25</f>
        <v>Objekta nodošana</v>
      </c>
      <c r="H2" s="56"/>
      <c r="I2" s="56"/>
      <c r="J2" s="56"/>
      <c r="K2" s="56"/>
      <c r="L2" s="56"/>
      <c r="M2" s="56"/>
      <c r="N2" s="56"/>
      <c r="O2" s="56"/>
      <c r="P2" s="56"/>
    </row>
    <row r="3" spans="1:16" x14ac:dyDescent="0.25">
      <c r="B3" s="58"/>
      <c r="C3" s="58"/>
      <c r="D3" s="58"/>
      <c r="E3" s="58"/>
      <c r="F3" s="58"/>
      <c r="G3" s="45" t="s">
        <v>10</v>
      </c>
      <c r="H3" s="58"/>
      <c r="I3" s="58"/>
      <c r="J3" s="58"/>
      <c r="K3" s="58"/>
      <c r="L3" s="58"/>
      <c r="M3" s="58"/>
      <c r="N3" s="58"/>
      <c r="O3" s="58"/>
      <c r="P3" s="58"/>
    </row>
    <row r="4" spans="1:16" x14ac:dyDescent="0.25">
      <c r="A4" s="55" t="str">
        <f>Kopsavilkums!A7</f>
        <v>Objekta nosaukums: ATPŪTAS VIETA</v>
      </c>
      <c r="B4" s="50"/>
      <c r="C4" s="50"/>
      <c r="D4" s="50"/>
      <c r="E4" s="50"/>
      <c r="F4" s="50"/>
      <c r="G4" s="52"/>
      <c r="H4" s="50"/>
      <c r="I4" s="50"/>
      <c r="J4" s="50"/>
      <c r="K4" s="50"/>
      <c r="L4" s="50"/>
      <c r="M4" s="1"/>
      <c r="N4" s="1"/>
      <c r="O4" s="59"/>
      <c r="P4" s="60"/>
    </row>
    <row r="5" spans="1:16" x14ac:dyDescent="0.25">
      <c r="A5" s="55" t="str">
        <f>Kopsavilkums!A8</f>
        <v>Būves nosaukums: ATPŪTAS VIETA</v>
      </c>
      <c r="B5" s="52"/>
      <c r="C5" s="52"/>
      <c r="D5" s="52"/>
      <c r="E5" s="52"/>
      <c r="F5" s="52"/>
      <c r="G5" s="52"/>
      <c r="H5" s="50"/>
      <c r="I5" s="50"/>
      <c r="J5" s="50"/>
      <c r="K5" s="50"/>
      <c r="L5" s="50"/>
      <c r="M5" s="22"/>
      <c r="N5" s="23"/>
      <c r="O5" s="1"/>
      <c r="P5" s="2"/>
    </row>
    <row r="6" spans="1:16" x14ac:dyDescent="0.25">
      <c r="A6" s="55" t="str">
        <f>Kopsavilkums!A9</f>
        <v>Objekta adrese: DKS "Ziedonis", Ķekavas pagasts, Ķekavas novads</v>
      </c>
      <c r="B6" s="52"/>
      <c r="C6" s="52"/>
      <c r="D6" s="50"/>
      <c r="E6" s="50"/>
      <c r="F6" s="50"/>
      <c r="G6" s="52"/>
      <c r="H6" s="50"/>
      <c r="I6" s="50"/>
      <c r="J6" s="50"/>
      <c r="K6" s="50"/>
      <c r="L6" s="50"/>
      <c r="M6" s="24"/>
      <c r="N6" s="25"/>
      <c r="O6" s="22"/>
      <c r="P6" s="23"/>
    </row>
    <row r="7" spans="1:16" x14ac:dyDescent="0.25">
      <c r="A7" s="55" t="str">
        <f>Kopsavilkums!A10</f>
        <v xml:space="preserve">Pasūtījuma Nr.: </v>
      </c>
      <c r="B7" s="52"/>
      <c r="C7" s="52"/>
      <c r="D7" s="50"/>
      <c r="E7" s="50"/>
      <c r="F7" s="50"/>
      <c r="G7" s="52"/>
      <c r="H7" s="50"/>
      <c r="I7" s="50"/>
      <c r="J7" s="50"/>
      <c r="K7" s="50"/>
      <c r="L7" s="50"/>
    </row>
    <row r="8" spans="1:16" x14ac:dyDescent="0.25">
      <c r="A8" s="51"/>
      <c r="B8" s="53"/>
      <c r="C8" s="53"/>
      <c r="D8" s="50"/>
      <c r="E8" s="50"/>
      <c r="F8" s="50"/>
      <c r="G8" s="52"/>
      <c r="H8" s="50"/>
      <c r="I8" s="50"/>
      <c r="J8" s="50"/>
      <c r="K8" s="50"/>
      <c r="L8" s="50"/>
    </row>
    <row r="9" spans="1:16" x14ac:dyDescent="0.25">
      <c r="A9" s="55" t="str">
        <f>'1'!$A$9</f>
        <v>Tāme sastādīta 2018.gada tirgus cenās, pamatojoties uz AR daļas rasējumiem.</v>
      </c>
      <c r="B9" s="50"/>
      <c r="C9" s="50"/>
      <c r="D9" s="50"/>
      <c r="E9" s="50"/>
      <c r="F9" s="50"/>
      <c r="G9" s="52"/>
      <c r="H9" s="50"/>
      <c r="I9" s="50"/>
      <c r="J9" s="50"/>
      <c r="M9" s="61"/>
      <c r="N9" s="41" t="s">
        <v>7</v>
      </c>
      <c r="O9" s="32">
        <f>P18</f>
        <v>0</v>
      </c>
      <c r="P9" s="3" t="s">
        <v>6</v>
      </c>
    </row>
    <row r="10" spans="1:16" x14ac:dyDescent="0.25">
      <c r="A10" s="51"/>
      <c r="B10" s="52"/>
      <c r="C10" s="52"/>
      <c r="D10" s="52"/>
      <c r="E10" s="52"/>
      <c r="F10" s="52"/>
      <c r="G10" s="52"/>
      <c r="H10" s="50"/>
      <c r="I10" s="50"/>
      <c r="J10" s="50"/>
      <c r="K10" s="50"/>
      <c r="L10" s="50"/>
    </row>
    <row r="11" spans="1:16" s="4" customFormat="1" x14ac:dyDescent="0.25">
      <c r="A11" s="13"/>
      <c r="B11" s="14"/>
      <c r="C11" s="14"/>
      <c r="D11" s="15"/>
      <c r="E11" s="16"/>
      <c r="F11" s="17"/>
      <c r="G11" s="18"/>
      <c r="H11" s="19"/>
      <c r="I11" s="20"/>
      <c r="J11" s="16"/>
      <c r="L11" s="50"/>
      <c r="M11" s="50"/>
      <c r="N11" s="50"/>
      <c r="O11" s="50"/>
      <c r="P11" s="49" t="str">
        <f>Kopsavilkums!A35</f>
        <v xml:space="preserve">Tāme sastādīta 2018.gada </v>
      </c>
    </row>
    <row r="12" spans="1:16" s="6" customFormat="1" ht="29.25" customHeight="1" x14ac:dyDescent="0.2">
      <c r="A12" s="198" t="s">
        <v>0</v>
      </c>
      <c r="B12" s="203" t="s">
        <v>12</v>
      </c>
      <c r="C12" s="198" t="s">
        <v>11</v>
      </c>
      <c r="D12" s="203" t="s">
        <v>1</v>
      </c>
      <c r="E12" s="203" t="s">
        <v>2</v>
      </c>
      <c r="F12" s="200" t="s">
        <v>3</v>
      </c>
      <c r="G12" s="201"/>
      <c r="H12" s="201"/>
      <c r="I12" s="201"/>
      <c r="J12" s="201"/>
      <c r="K12" s="202"/>
      <c r="L12" s="200" t="s">
        <v>5</v>
      </c>
      <c r="M12" s="201"/>
      <c r="N12" s="201"/>
      <c r="O12" s="201"/>
      <c r="P12" s="202"/>
    </row>
    <row r="13" spans="1:16" s="6" customFormat="1" ht="58.5" x14ac:dyDescent="0.2">
      <c r="A13" s="199"/>
      <c r="B13" s="204"/>
      <c r="C13" s="199"/>
      <c r="D13" s="204"/>
      <c r="E13" s="204"/>
      <c r="F13" s="43" t="s">
        <v>4</v>
      </c>
      <c r="G13" s="43" t="s">
        <v>13</v>
      </c>
      <c r="H13" s="43" t="s">
        <v>14</v>
      </c>
      <c r="I13" s="43" t="s">
        <v>15</v>
      </c>
      <c r="J13" s="43" t="s">
        <v>16</v>
      </c>
      <c r="K13" s="43" t="s">
        <v>17</v>
      </c>
      <c r="L13" s="43" t="s">
        <v>18</v>
      </c>
      <c r="M13" s="43" t="s">
        <v>14</v>
      </c>
      <c r="N13" s="43" t="s">
        <v>15</v>
      </c>
      <c r="O13" s="43" t="s">
        <v>19</v>
      </c>
      <c r="P13" s="43" t="s">
        <v>20</v>
      </c>
    </row>
    <row r="14" spans="1:16" s="6" customFormat="1" ht="11.25" x14ac:dyDescent="0.2">
      <c r="A14" s="44">
        <v>1</v>
      </c>
      <c r="B14" s="44">
        <f>A14+1</f>
        <v>2</v>
      </c>
      <c r="C14" s="44">
        <f t="shared" ref="C14:P14" si="0">B14+1</f>
        <v>3</v>
      </c>
      <c r="D14" s="44">
        <f t="shared" si="0"/>
        <v>4</v>
      </c>
      <c r="E14" s="44">
        <f t="shared" si="0"/>
        <v>5</v>
      </c>
      <c r="F14" s="44">
        <f t="shared" si="0"/>
        <v>6</v>
      </c>
      <c r="G14" s="44">
        <f t="shared" si="0"/>
        <v>7</v>
      </c>
      <c r="H14" s="44">
        <f t="shared" si="0"/>
        <v>8</v>
      </c>
      <c r="I14" s="44">
        <f t="shared" si="0"/>
        <v>9</v>
      </c>
      <c r="J14" s="44">
        <f t="shared" si="0"/>
        <v>10</v>
      </c>
      <c r="K14" s="44">
        <f t="shared" si="0"/>
        <v>11</v>
      </c>
      <c r="L14" s="44">
        <f t="shared" si="0"/>
        <v>12</v>
      </c>
      <c r="M14" s="44">
        <f t="shared" si="0"/>
        <v>13</v>
      </c>
      <c r="N14" s="44">
        <f t="shared" si="0"/>
        <v>14</v>
      </c>
      <c r="O14" s="44">
        <f t="shared" si="0"/>
        <v>15</v>
      </c>
      <c r="P14" s="44">
        <f t="shared" si="0"/>
        <v>16</v>
      </c>
    </row>
    <row r="15" spans="1:16" s="6" customFormat="1" ht="12.75" x14ac:dyDescent="0.2">
      <c r="A15" s="66"/>
      <c r="B15" s="67"/>
      <c r="C15" s="82"/>
      <c r="D15" s="89"/>
      <c r="E15" s="93"/>
      <c r="F15" s="81"/>
      <c r="G15" s="67"/>
      <c r="H15" s="67"/>
      <c r="I15" s="67"/>
      <c r="J15" s="67"/>
      <c r="K15" s="95"/>
      <c r="L15" s="98"/>
      <c r="M15" s="68"/>
      <c r="N15" s="68"/>
      <c r="O15" s="68"/>
      <c r="P15" s="69"/>
    </row>
    <row r="16" spans="1:16" s="6" customFormat="1" ht="12.75" x14ac:dyDescent="0.2">
      <c r="A16" s="70">
        <f t="shared" ref="A16" si="1">A15+1</f>
        <v>1</v>
      </c>
      <c r="B16" s="71"/>
      <c r="C16" s="83" t="s">
        <v>225</v>
      </c>
      <c r="D16" s="90" t="s">
        <v>80</v>
      </c>
      <c r="E16" s="160">
        <v>1</v>
      </c>
      <c r="F16" s="87"/>
      <c r="G16" s="72"/>
      <c r="H16" s="72">
        <f>ROUND(F16*G16,2)</f>
        <v>0</v>
      </c>
      <c r="I16" s="72"/>
      <c r="J16" s="72"/>
      <c r="K16" s="96">
        <f>SUM(H16:J16)</f>
        <v>0</v>
      </c>
      <c r="L16" s="99">
        <f>ROUND(E16*F16,2)</f>
        <v>0</v>
      </c>
      <c r="M16" s="72">
        <f>ROUND(E16*H16,2)</f>
        <v>0</v>
      </c>
      <c r="N16" s="72">
        <f>ROUND(E16*I16,2)</f>
        <v>0</v>
      </c>
      <c r="O16" s="72">
        <f>ROUND(E16*J16,2)</f>
        <v>0</v>
      </c>
      <c r="P16" s="73">
        <f>SUM(M16:O16)</f>
        <v>0</v>
      </c>
    </row>
    <row r="17" spans="1:19" x14ac:dyDescent="0.25">
      <c r="A17" s="75"/>
      <c r="B17" s="76"/>
      <c r="C17" s="86"/>
      <c r="D17" s="92"/>
      <c r="E17" s="94"/>
      <c r="F17" s="88"/>
      <c r="G17" s="78"/>
      <c r="H17" s="79"/>
      <c r="I17" s="79"/>
      <c r="J17" s="79"/>
      <c r="K17" s="97"/>
      <c r="L17" s="100"/>
      <c r="M17" s="77"/>
      <c r="N17" s="77"/>
      <c r="O17" s="77"/>
      <c r="P17" s="80"/>
      <c r="Q17" s="6"/>
    </row>
    <row r="18" spans="1:19" x14ac:dyDescent="0.25">
      <c r="A18" s="35"/>
      <c r="B18" s="205" t="s">
        <v>223</v>
      </c>
      <c r="C18" s="206"/>
      <c r="D18" s="206"/>
      <c r="E18" s="206"/>
      <c r="F18" s="206"/>
      <c r="G18" s="206"/>
      <c r="H18" s="206"/>
      <c r="I18" s="206"/>
      <c r="J18" s="206"/>
      <c r="K18" s="207"/>
      <c r="L18" s="21">
        <f>SUM(L15:L17)</f>
        <v>0</v>
      </c>
      <c r="M18" s="21">
        <f>SUM(M15:M17)</f>
        <v>0</v>
      </c>
      <c r="N18" s="21">
        <f>SUM(N15:N17)</f>
        <v>0</v>
      </c>
      <c r="O18" s="21">
        <f>SUM(O15:O17)</f>
        <v>0</v>
      </c>
      <c r="P18" s="21">
        <f>SUM(P15:P17)</f>
        <v>0</v>
      </c>
      <c r="Q18" s="9"/>
      <c r="S18" s="9"/>
    </row>
    <row r="19" spans="1:19" x14ac:dyDescent="0.25">
      <c r="A19" s="37" t="s">
        <v>234</v>
      </c>
      <c r="B19" s="38"/>
      <c r="C19" s="196" t="s">
        <v>235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9"/>
    </row>
    <row r="20" spans="1:19" x14ac:dyDescent="0.25">
      <c r="A20" s="55"/>
      <c r="B20" s="52"/>
      <c r="C20" s="197" t="s">
        <v>236</v>
      </c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9"/>
    </row>
    <row r="21" spans="1:19" x14ac:dyDescent="0.25">
      <c r="A21" s="55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9"/>
    </row>
    <row r="22" spans="1:19" x14ac:dyDescent="0.25">
      <c r="Q22" s="9"/>
    </row>
    <row r="23" spans="1:19" x14ac:dyDescent="0.25">
      <c r="A23" s="62" t="str">
        <f>Kopsavilkums!A33</f>
        <v xml:space="preserve">Sastādīja:_____________________  , 2018.gada </v>
      </c>
      <c r="B23" s="40"/>
      <c r="C23" s="40"/>
      <c r="D23" s="40"/>
      <c r="E23" s="40"/>
      <c r="F23" s="40"/>
      <c r="G23" s="40"/>
      <c r="H23" s="40"/>
      <c r="I23" s="63"/>
      <c r="J23" s="40"/>
      <c r="K23" s="40"/>
      <c r="L23" s="40"/>
      <c r="M23" s="40"/>
      <c r="N23" s="40"/>
      <c r="O23" s="40"/>
      <c r="P23" s="40"/>
      <c r="Q23" s="3"/>
      <c r="R23" s="3"/>
    </row>
    <row r="24" spans="1:19" x14ac:dyDescent="0.25">
      <c r="A24" s="57" t="str">
        <f>Kopsavilkums!A34</f>
        <v>(paraksts un tā atšifrējums, datums)</v>
      </c>
      <c r="B24" s="64"/>
      <c r="C24" s="64"/>
      <c r="D24" s="64"/>
      <c r="E24" s="64"/>
      <c r="F24" s="64"/>
      <c r="G24" s="64"/>
      <c r="H24" s="64"/>
      <c r="I24" s="63"/>
      <c r="J24" s="40"/>
      <c r="K24" s="40"/>
      <c r="L24" s="40"/>
      <c r="M24" s="40"/>
      <c r="N24" s="40"/>
      <c r="O24" s="40"/>
      <c r="P24" s="40"/>
      <c r="Q24" s="3"/>
      <c r="R24" s="3"/>
    </row>
    <row r="25" spans="1:19" s="10" customFormat="1" x14ac:dyDescent="0.25">
      <c r="A25" s="63" t="str">
        <f>Kopsavilkums!A35</f>
        <v xml:space="preserve">Tāme sastādīta 2018.gada </v>
      </c>
      <c r="B25" s="63"/>
      <c r="C25" s="63"/>
      <c r="D25" s="63"/>
      <c r="E25" s="63"/>
      <c r="F25" s="63"/>
      <c r="G25" s="63"/>
      <c r="H25" s="63"/>
      <c r="I25" s="39"/>
      <c r="J25" s="42"/>
      <c r="K25" s="42"/>
      <c r="L25" s="42"/>
      <c r="M25" s="42"/>
      <c r="N25" s="42"/>
      <c r="O25" s="42"/>
      <c r="P25" s="42"/>
    </row>
    <row r="26" spans="1:19" s="10" customFormat="1" ht="12.75" x14ac:dyDescent="0.2">
      <c r="A26" s="11"/>
      <c r="B26" s="8"/>
      <c r="C26" s="8"/>
      <c r="D26" s="11"/>
      <c r="E26" s="11"/>
      <c r="F26" s="11"/>
      <c r="G26" s="11"/>
      <c r="H26" s="11"/>
      <c r="I26" s="11"/>
      <c r="J26" s="11"/>
      <c r="K26" s="11"/>
    </row>
    <row r="27" spans="1:19" s="11" customFormat="1" x14ac:dyDescent="0.25">
      <c r="A27" s="62" t="str">
        <f>Kopsavilkums!A37</f>
        <v xml:space="preserve">Pārbaudīja:_____________________ , 2018.gada </v>
      </c>
      <c r="B27" s="40"/>
      <c r="C27" s="40"/>
      <c r="D27" s="40"/>
      <c r="E27" s="40"/>
      <c r="F27" s="40"/>
      <c r="G27" s="40"/>
      <c r="H27" s="40"/>
      <c r="I27" s="12"/>
      <c r="J27" s="12"/>
      <c r="K27" s="12"/>
      <c r="L27" s="3"/>
      <c r="M27" s="3"/>
      <c r="N27" s="3"/>
      <c r="O27" s="3"/>
      <c r="P27" s="12"/>
    </row>
    <row r="28" spans="1:19" s="7" customFormat="1" ht="12.75" x14ac:dyDescent="0.2">
      <c r="A28" s="57" t="str">
        <f>Kopsavilkums!A38</f>
        <v>(paraksts un tā atšifrējums, datums)</v>
      </c>
      <c r="B28" s="64"/>
      <c r="C28" s="64"/>
      <c r="D28" s="64"/>
      <c r="E28" s="64"/>
      <c r="F28" s="64"/>
      <c r="G28" s="64"/>
      <c r="H28" s="64"/>
      <c r="I28" s="3"/>
      <c r="J28" s="3"/>
      <c r="K28" s="3"/>
      <c r="L28" s="3"/>
    </row>
    <row r="29" spans="1:19" x14ac:dyDescent="0.25">
      <c r="A29" s="63" t="str">
        <f>Kopsavilkums!A39</f>
        <v xml:space="preserve">Sertifikāta Nr. </v>
      </c>
      <c r="B29" s="42"/>
      <c r="C29" s="42"/>
      <c r="D29" s="42"/>
      <c r="E29" s="42"/>
      <c r="F29" s="42"/>
      <c r="G29" s="42"/>
      <c r="H29" s="42"/>
      <c r="M29"/>
      <c r="N29"/>
      <c r="O29"/>
      <c r="P29"/>
    </row>
    <row r="30" spans="1:19" x14ac:dyDescent="0.25">
      <c r="H30" s="65"/>
      <c r="I30" s="65"/>
      <c r="J30" s="65"/>
      <c r="K30" s="65"/>
      <c r="L30" s="65"/>
      <c r="N30" s="65"/>
      <c r="O30" s="65"/>
      <c r="P30" s="46" t="s">
        <v>22</v>
      </c>
    </row>
    <row r="31" spans="1:19" x14ac:dyDescent="0.25">
      <c r="M31"/>
      <c r="N31"/>
      <c r="O31"/>
      <c r="P31"/>
    </row>
  </sheetData>
  <mergeCells count="8">
    <mergeCell ref="L12:P12"/>
    <mergeCell ref="B18:K18"/>
    <mergeCell ref="A12:A13"/>
    <mergeCell ref="B12:B13"/>
    <mergeCell ref="C12:C13"/>
    <mergeCell ref="D12:D13"/>
    <mergeCell ref="E12:E13"/>
    <mergeCell ref="F12:K12"/>
  </mergeCells>
  <pageMargins left="0.25" right="0.25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Koptame</vt:lpstr>
      <vt:lpstr>Kopsavilkums</vt:lpstr>
      <vt:lpstr>1</vt:lpstr>
      <vt:lpstr>2</vt:lpstr>
      <vt:lpstr>3</vt:lpstr>
      <vt:lpstr>4</vt:lpstr>
      <vt:lpstr>5</vt:lpstr>
      <vt:lpstr>6</vt:lpstr>
      <vt:lpstr>7</vt:lpstr>
      <vt:lpstr>'1'!Print_Area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Kopsavilkums!Print_Area</vt:lpstr>
      <vt:lpstr>Koptame!Print_Area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2018-11-21T14:23:54Z</dcterms:modified>
</cp:coreProperties>
</file>